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RIS\Desktop\foto sito gap\Giro d'Italia\Tappa10\"/>
    </mc:Choice>
  </mc:AlternateContent>
  <bookViews>
    <workbookView xWindow="0" yWindow="0" windowWidth="23955" windowHeight="1207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BT82" i="1" l="1"/>
  <c r="BS82" i="1"/>
  <c r="BR82" i="1"/>
  <c r="BM82" i="1"/>
  <c r="BL82" i="1"/>
  <c r="BK82" i="1"/>
  <c r="BF82" i="1"/>
  <c r="BE82" i="1"/>
  <c r="BD82" i="1"/>
  <c r="AY82" i="1"/>
  <c r="AX82" i="1"/>
  <c r="AW82" i="1"/>
  <c r="AR82" i="1"/>
  <c r="AQ82" i="1"/>
  <c r="AP82" i="1"/>
  <c r="AK82" i="1"/>
  <c r="AJ82" i="1"/>
  <c r="AI82" i="1"/>
  <c r="AD82" i="1"/>
  <c r="AC82" i="1"/>
  <c r="AB82" i="1"/>
  <c r="W82" i="1"/>
  <c r="V82" i="1"/>
  <c r="U82" i="1"/>
  <c r="P82" i="1"/>
  <c r="O82" i="1"/>
  <c r="N82" i="1"/>
  <c r="I82" i="1"/>
  <c r="H82" i="1"/>
  <c r="G82" i="1"/>
  <c r="BP81" i="1"/>
  <c r="BP82" i="1" s="1"/>
  <c r="BO81" i="1"/>
  <c r="BO82" i="1" s="1"/>
  <c r="BI81" i="1"/>
  <c r="BI82" i="1" s="1"/>
  <c r="BH81" i="1"/>
  <c r="BH82" i="1" s="1"/>
  <c r="BB81" i="1"/>
  <c r="BB82" i="1" s="1"/>
  <c r="BA81" i="1"/>
  <c r="BA82" i="1" s="1"/>
  <c r="AU81" i="1"/>
  <c r="AU82" i="1" s="1"/>
  <c r="AT81" i="1"/>
  <c r="AN81" i="1"/>
  <c r="AN82" i="1" s="1"/>
  <c r="AM81" i="1"/>
  <c r="AM82" i="1" s="1"/>
  <c r="AG81" i="1"/>
  <c r="AG82" i="1" s="1"/>
  <c r="AF81" i="1"/>
  <c r="AF82" i="1" s="1"/>
  <c r="Z81" i="1"/>
  <c r="Z82" i="1" s="1"/>
  <c r="Y81" i="1"/>
  <c r="Y82" i="1" s="1"/>
  <c r="T81" i="1"/>
  <c r="T82" i="1" s="1"/>
  <c r="S81" i="1"/>
  <c r="S82" i="1" s="1"/>
  <c r="R81" i="1"/>
  <c r="R82" i="1" s="1"/>
  <c r="L81" i="1"/>
  <c r="L82" i="1" s="1"/>
  <c r="K81" i="1"/>
  <c r="K82" i="1" s="1"/>
  <c r="E81" i="1"/>
  <c r="E82" i="1" s="1"/>
  <c r="D81" i="1"/>
  <c r="D82" i="1" s="1"/>
  <c r="BW79" i="1"/>
  <c r="BV79" i="1"/>
  <c r="BW78" i="1"/>
  <c r="BV78" i="1"/>
  <c r="BW77" i="1"/>
  <c r="BV77" i="1"/>
  <c r="BW76" i="1"/>
  <c r="BV76" i="1"/>
  <c r="BW75" i="1"/>
  <c r="BV75" i="1"/>
  <c r="BW74" i="1"/>
  <c r="BV74" i="1"/>
  <c r="BW73" i="1"/>
  <c r="BV73" i="1"/>
  <c r="BW72" i="1"/>
  <c r="BV72" i="1"/>
  <c r="BW71" i="1"/>
  <c r="BV71" i="1"/>
  <c r="BW70" i="1"/>
  <c r="BV70" i="1"/>
  <c r="BW69" i="1"/>
  <c r="BW81" i="1" s="1"/>
  <c r="BV69" i="1"/>
  <c r="BV81" i="1" s="1"/>
  <c r="BU69" i="1"/>
  <c r="BN69" i="1"/>
  <c r="BG69" i="1"/>
  <c r="AZ69" i="1"/>
  <c r="AS69" i="1"/>
  <c r="AL69" i="1"/>
  <c r="AE69" i="1"/>
  <c r="X69" i="1"/>
  <c r="Q69" i="1"/>
  <c r="J69" i="1"/>
  <c r="BX69" i="1" s="1"/>
  <c r="BP68" i="1"/>
  <c r="BO68" i="1"/>
  <c r="BI68" i="1"/>
  <c r="BH68" i="1"/>
  <c r="BB68" i="1"/>
  <c r="BA68" i="1"/>
  <c r="AU68" i="1"/>
  <c r="AT68" i="1"/>
  <c r="AN68" i="1"/>
  <c r="AM68" i="1"/>
  <c r="AH68" i="1"/>
  <c r="AG68" i="1"/>
  <c r="AF68" i="1"/>
  <c r="Z68" i="1"/>
  <c r="Y68" i="1"/>
  <c r="T68" i="1"/>
  <c r="S68" i="1"/>
  <c r="R68" i="1"/>
  <c r="L68" i="1"/>
  <c r="K68" i="1"/>
  <c r="E68" i="1"/>
  <c r="D68" i="1"/>
  <c r="BW67" i="1"/>
  <c r="BV67" i="1"/>
  <c r="BW66" i="1"/>
  <c r="BV66" i="1"/>
  <c r="BW65" i="1"/>
  <c r="BV65" i="1"/>
  <c r="BW64" i="1"/>
  <c r="BV64" i="1"/>
  <c r="BW63" i="1"/>
  <c r="BV63" i="1"/>
  <c r="BW62" i="1"/>
  <c r="BV62" i="1"/>
  <c r="BW61" i="1"/>
  <c r="BV61" i="1"/>
  <c r="BW60" i="1"/>
  <c r="BV60" i="1"/>
  <c r="BW59" i="1"/>
  <c r="BV59" i="1"/>
  <c r="BW58" i="1"/>
  <c r="BV58" i="1"/>
  <c r="BW57" i="1"/>
  <c r="BW68" i="1" s="1"/>
  <c r="BV57" i="1"/>
  <c r="BV68" i="1" s="1"/>
  <c r="BW56" i="1"/>
  <c r="BV56" i="1"/>
  <c r="BU56" i="1"/>
  <c r="BU82" i="1" s="1"/>
  <c r="BN56" i="1"/>
  <c r="BG56" i="1"/>
  <c r="AZ56" i="1"/>
  <c r="AS56" i="1"/>
  <c r="AL56" i="1"/>
  <c r="AE56" i="1"/>
  <c r="X56" i="1"/>
  <c r="Q56" i="1"/>
  <c r="J56" i="1"/>
  <c r="BX56" i="1" s="1"/>
  <c r="BP55" i="1"/>
  <c r="BO55" i="1"/>
  <c r="BI55" i="1"/>
  <c r="BH55" i="1"/>
  <c r="BB55" i="1"/>
  <c r="BA55" i="1"/>
  <c r="AU55" i="1"/>
  <c r="AT55" i="1"/>
  <c r="AN55" i="1"/>
  <c r="AM55" i="1"/>
  <c r="AG55" i="1"/>
  <c r="AF55" i="1"/>
  <c r="AH55" i="1" s="1"/>
  <c r="Z55" i="1"/>
  <c r="Y55" i="1"/>
  <c r="T55" i="1"/>
  <c r="S55" i="1"/>
  <c r="R55" i="1"/>
  <c r="L55" i="1"/>
  <c r="K55" i="1"/>
  <c r="E55" i="1"/>
  <c r="D55" i="1"/>
  <c r="BW54" i="1"/>
  <c r="BV54" i="1"/>
  <c r="BW53" i="1"/>
  <c r="BV53" i="1"/>
  <c r="BW52" i="1"/>
  <c r="BV52" i="1"/>
  <c r="BW51" i="1"/>
  <c r="BV51" i="1"/>
  <c r="BW50" i="1"/>
  <c r="BV50" i="1"/>
  <c r="BW49" i="1"/>
  <c r="BV49" i="1"/>
  <c r="BW48" i="1"/>
  <c r="BV48" i="1"/>
  <c r="BW47" i="1"/>
  <c r="BV47" i="1"/>
  <c r="BW46" i="1"/>
  <c r="BV46" i="1"/>
  <c r="BW45" i="1"/>
  <c r="BV45" i="1"/>
  <c r="BW44" i="1"/>
  <c r="BV44" i="1"/>
  <c r="BV55" i="1" s="1"/>
  <c r="BW43" i="1"/>
  <c r="BW55" i="1" s="1"/>
  <c r="BV43" i="1"/>
  <c r="BU43" i="1"/>
  <c r="BN43" i="1"/>
  <c r="BG43" i="1"/>
  <c r="AZ43" i="1"/>
  <c r="AS43" i="1"/>
  <c r="AL43" i="1"/>
  <c r="AE43" i="1"/>
  <c r="X43" i="1"/>
  <c r="Q43" i="1"/>
  <c r="J43" i="1"/>
  <c r="J82" i="1" s="1"/>
  <c r="BP42" i="1"/>
  <c r="BO42" i="1"/>
  <c r="BI42" i="1"/>
  <c r="BH42" i="1"/>
  <c r="BB42" i="1"/>
  <c r="BA42" i="1"/>
  <c r="AU42" i="1"/>
  <c r="AM42" i="1"/>
  <c r="AH42" i="1"/>
  <c r="AG42" i="1"/>
  <c r="AF42" i="1"/>
  <c r="Z42" i="1"/>
  <c r="Y42" i="1"/>
  <c r="T42" i="1"/>
  <c r="S42" i="1"/>
  <c r="R42" i="1"/>
  <c r="L42" i="1"/>
  <c r="K42" i="1"/>
  <c r="E42" i="1"/>
  <c r="D42" i="1"/>
  <c r="BW41" i="1"/>
  <c r="BV41" i="1"/>
  <c r="BW40" i="1"/>
  <c r="AT40" i="1"/>
  <c r="BV40" i="1" s="1"/>
  <c r="BW39" i="1"/>
  <c r="AT39" i="1"/>
  <c r="BV39" i="1" s="1"/>
  <c r="BW38" i="1"/>
  <c r="BV38" i="1"/>
  <c r="BW37" i="1"/>
  <c r="BV37" i="1"/>
  <c r="BW36" i="1"/>
  <c r="BV36" i="1"/>
  <c r="BW35" i="1"/>
  <c r="AT35" i="1"/>
  <c r="BV35" i="1" s="1"/>
  <c r="BW34" i="1"/>
  <c r="AT34" i="1"/>
  <c r="BV34" i="1" s="1"/>
  <c r="BW33" i="1"/>
  <c r="BV33" i="1"/>
  <c r="BW32" i="1"/>
  <c r="AT32" i="1"/>
  <c r="BV32" i="1" s="1"/>
  <c r="BW31" i="1"/>
  <c r="AT31" i="1"/>
  <c r="BV31" i="1" s="1"/>
  <c r="BW30" i="1"/>
  <c r="BW42" i="1" s="1"/>
  <c r="BU30" i="1"/>
  <c r="BN30" i="1"/>
  <c r="BG30" i="1"/>
  <c r="AZ30" i="1"/>
  <c r="AT30" i="1"/>
  <c r="AT42" i="1" s="1"/>
  <c r="AS30" i="1"/>
  <c r="AS82" i="1" s="1"/>
  <c r="AL30" i="1"/>
  <c r="AE30" i="1"/>
  <c r="X30" i="1"/>
  <c r="Q30" i="1"/>
  <c r="BX30" i="1" s="1"/>
  <c r="J30" i="1"/>
  <c r="BP29" i="1"/>
  <c r="BO29" i="1"/>
  <c r="BI29" i="1"/>
  <c r="BH29" i="1"/>
  <c r="BB29" i="1"/>
  <c r="BA29" i="1"/>
  <c r="AU29" i="1"/>
  <c r="AT29" i="1"/>
  <c r="AN29" i="1"/>
  <c r="AM29" i="1"/>
  <c r="AG29" i="1"/>
  <c r="AF29" i="1"/>
  <c r="AH29" i="1" s="1"/>
  <c r="Z29" i="1"/>
  <c r="Y29" i="1"/>
  <c r="T29" i="1"/>
  <c r="S29" i="1"/>
  <c r="R29" i="1"/>
  <c r="L29" i="1"/>
  <c r="K29" i="1"/>
  <c r="E29" i="1"/>
  <c r="D29" i="1"/>
  <c r="BW27" i="1"/>
  <c r="BV27" i="1"/>
  <c r="BW26" i="1"/>
  <c r="BV26" i="1"/>
  <c r="BW25" i="1"/>
  <c r="BV25" i="1"/>
  <c r="BW24" i="1"/>
  <c r="BV24" i="1"/>
  <c r="BW23" i="1"/>
  <c r="BV23" i="1"/>
  <c r="BW22" i="1"/>
  <c r="BV22" i="1"/>
  <c r="BW21" i="1"/>
  <c r="BV21" i="1"/>
  <c r="BW20" i="1"/>
  <c r="BV20" i="1"/>
  <c r="BW19" i="1"/>
  <c r="BV19" i="1"/>
  <c r="BW18" i="1"/>
  <c r="BV18" i="1"/>
  <c r="BW17" i="1"/>
  <c r="BW29" i="1" s="1"/>
  <c r="BV17" i="1"/>
  <c r="BV29" i="1" s="1"/>
  <c r="BU17" i="1"/>
  <c r="BN17" i="1"/>
  <c r="BG17" i="1"/>
  <c r="AZ17" i="1"/>
  <c r="AS17" i="1"/>
  <c r="AL17" i="1"/>
  <c r="AE17" i="1"/>
  <c r="X17" i="1"/>
  <c r="X82" i="1" s="1"/>
  <c r="Q17" i="1"/>
  <c r="J17" i="1"/>
  <c r="BX17" i="1" s="1"/>
  <c r="BP16" i="1"/>
  <c r="BO16" i="1"/>
  <c r="BI16" i="1"/>
  <c r="BH16" i="1"/>
  <c r="BB16" i="1"/>
  <c r="BA16" i="1"/>
  <c r="AU16" i="1"/>
  <c r="AT16" i="1"/>
  <c r="AN16" i="1"/>
  <c r="AM16" i="1"/>
  <c r="AH16" i="1"/>
  <c r="AG16" i="1"/>
  <c r="AF16" i="1"/>
  <c r="Z16" i="1"/>
  <c r="Y16" i="1"/>
  <c r="T16" i="1"/>
  <c r="S16" i="1"/>
  <c r="R16" i="1"/>
  <c r="L16" i="1"/>
  <c r="K16" i="1"/>
  <c r="E16" i="1"/>
  <c r="D16" i="1"/>
  <c r="BW14" i="1"/>
  <c r="BV14" i="1"/>
  <c r="BW13" i="1"/>
  <c r="BV13" i="1"/>
  <c r="BW12" i="1"/>
  <c r="BV12" i="1"/>
  <c r="BW11" i="1"/>
  <c r="BV11" i="1"/>
  <c r="BW10" i="1"/>
  <c r="BV10" i="1"/>
  <c r="BW9" i="1"/>
  <c r="BV9" i="1"/>
  <c r="BW8" i="1"/>
  <c r="BV8" i="1"/>
  <c r="BW7" i="1"/>
  <c r="BV7" i="1"/>
  <c r="BW6" i="1"/>
  <c r="BV6" i="1"/>
  <c r="BV16" i="1" s="1"/>
  <c r="BW5" i="1"/>
  <c r="BV5" i="1"/>
  <c r="BW4" i="1"/>
  <c r="BW16" i="1" s="1"/>
  <c r="BV4" i="1"/>
  <c r="BU4" i="1"/>
  <c r="BN4" i="1"/>
  <c r="BN82" i="1" s="1"/>
  <c r="BG4" i="1"/>
  <c r="BG82" i="1" s="1"/>
  <c r="AZ4" i="1"/>
  <c r="AZ82" i="1" s="1"/>
  <c r="AS4" i="1"/>
  <c r="AL4" i="1"/>
  <c r="AL82" i="1" s="1"/>
  <c r="AE4" i="1"/>
  <c r="AE82" i="1" s="1"/>
  <c r="X4" i="1"/>
  <c r="Q4" i="1"/>
  <c r="Q82" i="1" s="1"/>
  <c r="J4" i="1"/>
  <c r="BX4" i="1" s="1"/>
  <c r="BW82" i="1" l="1"/>
  <c r="AT82" i="1"/>
  <c r="BV82" i="1"/>
  <c r="BV30" i="1"/>
  <c r="BV42" i="1" s="1"/>
  <c r="AH81" i="1"/>
  <c r="AH82" i="1" s="1"/>
  <c r="BX43" i="1"/>
  <c r="BX82" i="1" s="1"/>
</calcChain>
</file>

<file path=xl/sharedStrings.xml><?xml version="1.0" encoding="utf-8"?>
<sst xmlns="http://schemas.openxmlformats.org/spreadsheetml/2006/main" count="270" uniqueCount="230">
  <si>
    <t>GIRO D'ITALIA GAP 2020</t>
  </si>
  <si>
    <t>Tappa 1: 26/5 - 31/5</t>
  </si>
  <si>
    <t>Tappa 2: 2/6 - 7/6</t>
  </si>
  <si>
    <t>Tappa 3: 9/6 - 14/6</t>
  </si>
  <si>
    <t>Tappa 4: 16/6 - 21/6</t>
  </si>
  <si>
    <t>Tappa 5: 23/6 - 28/6</t>
  </si>
  <si>
    <t>Tappa 6: 30/6 - 5/7</t>
  </si>
  <si>
    <t>Tappa 7: 7/7 - 12/7</t>
  </si>
  <si>
    <t>Tappa 8: 14/7 - 19/7</t>
  </si>
  <si>
    <t>Tappa 9: 21/7 - 26/7</t>
  </si>
  <si>
    <t>Tappa 10: 28/7 - 2/8</t>
  </si>
  <si>
    <t>TOTALI</t>
  </si>
  <si>
    <t>Nome squadra</t>
  </si>
  <si>
    <t>Nr Pettorale</t>
  </si>
  <si>
    <t>Nome Concorrente</t>
  </si>
  <si>
    <t>KM</t>
  </si>
  <si>
    <t>punti partecipazione PERSONA</t>
  </si>
  <si>
    <t>Tempoo 3 km</t>
  </si>
  <si>
    <t>punti tappa</t>
  </si>
  <si>
    <t>punti sfida velocità 3 km</t>
  </si>
  <si>
    <t>punti sfida jolly</t>
  </si>
  <si>
    <t>totale tappa SQAUDRA</t>
  </si>
  <si>
    <t>Tempo 5 km</t>
  </si>
  <si>
    <t>punti sfida velocità 5 km</t>
  </si>
  <si>
    <t>punti sfida jolly ricetta</t>
  </si>
  <si>
    <t>Tempo 1 ora staffetta</t>
  </si>
  <si>
    <t>punti sfida staffetta</t>
  </si>
  <si>
    <t>punti sfida jolly bici</t>
  </si>
  <si>
    <t>totale tappa SQUADRA</t>
  </si>
  <si>
    <t>partecipazione PERSONA</t>
  </si>
  <si>
    <t>Tempo 10 km</t>
  </si>
  <si>
    <t>punti sfida 10 km</t>
  </si>
  <si>
    <t>punti sfida peso Sara</t>
  </si>
  <si>
    <t>km extra</t>
  </si>
  <si>
    <t>punti sfida km</t>
  </si>
  <si>
    <t>punti sfida ricetta</t>
  </si>
  <si>
    <t>Tempo coppia</t>
  </si>
  <si>
    <t>punti sfida coppie + bici</t>
  </si>
  <si>
    <t>punti canzone napoletana</t>
  </si>
  <si>
    <t>Comuni</t>
  </si>
  <si>
    <t>punti circuito</t>
  </si>
  <si>
    <t>sfida comuni</t>
  </si>
  <si>
    <t>Tempo xxx</t>
  </si>
  <si>
    <t>punti sfida orologio</t>
  </si>
  <si>
    <t>Tempo xx</t>
  </si>
  <si>
    <t>punti sfida velocità</t>
  </si>
  <si>
    <t>sfida jolly</t>
  </si>
  <si>
    <t>Tempo maratona</t>
  </si>
  <si>
    <t>punti sfida maratona</t>
  </si>
  <si>
    <t>Totale KM per partecipante</t>
  </si>
  <si>
    <t>Totale per partecipante</t>
  </si>
  <si>
    <t>Totale per SQUADRA</t>
  </si>
  <si>
    <t>Dotto</t>
  </si>
  <si>
    <t>A101</t>
  </si>
  <si>
    <t>Annucci Roberto</t>
  </si>
  <si>
    <t>11:55</t>
  </si>
  <si>
    <t>A102</t>
  </si>
  <si>
    <t>Antonietti Daris</t>
  </si>
  <si>
    <t>A103</t>
  </si>
  <si>
    <t>Cappa Dario Marchello</t>
  </si>
  <si>
    <t>A104</t>
  </si>
  <si>
    <t>Cecchin Claudia</t>
  </si>
  <si>
    <t>12:35</t>
  </si>
  <si>
    <t>A105</t>
  </si>
  <si>
    <t>Collia Nicole</t>
  </si>
  <si>
    <t>A106</t>
  </si>
  <si>
    <t>Colombo Davide</t>
  </si>
  <si>
    <t>A107</t>
  </si>
  <si>
    <t>Colombo Laura</t>
  </si>
  <si>
    <t>30:59</t>
  </si>
  <si>
    <t>A108</t>
  </si>
  <si>
    <t>De Palo Sara</t>
  </si>
  <si>
    <t>A109</t>
  </si>
  <si>
    <t>Raimondi Elena</t>
  </si>
  <si>
    <t>A110</t>
  </si>
  <si>
    <t>Sambrotta Ovidio</t>
  </si>
  <si>
    <t>A111</t>
  </si>
  <si>
    <t>Sola Fabio</t>
  </si>
  <si>
    <t>19:25</t>
  </si>
  <si>
    <t>TOTALE KM SQUADRA</t>
  </si>
  <si>
    <t>3 h 22 m 29 s</t>
  </si>
  <si>
    <t>Brontolo</t>
  </si>
  <si>
    <t>B101</t>
  </si>
  <si>
    <t>Colpani Marco</t>
  </si>
  <si>
    <t>B102</t>
  </si>
  <si>
    <t>Di Maria Vincenzo</t>
  </si>
  <si>
    <t>16:18</t>
  </si>
  <si>
    <t>B103</t>
  </si>
  <si>
    <t>Frascadore Angelo</t>
  </si>
  <si>
    <t>B104</t>
  </si>
  <si>
    <t>Gigante Rocco</t>
  </si>
  <si>
    <t>20:48</t>
  </si>
  <si>
    <t>B105</t>
  </si>
  <si>
    <t>Montani Fabio</t>
  </si>
  <si>
    <t>B106</t>
  </si>
  <si>
    <t>Musti Simona</t>
  </si>
  <si>
    <t>19:12</t>
  </si>
  <si>
    <t>B107</t>
  </si>
  <si>
    <t>Orsini Graziella</t>
  </si>
  <si>
    <t>B108</t>
  </si>
  <si>
    <t>Pittoni Cristian</t>
  </si>
  <si>
    <t>B109</t>
  </si>
  <si>
    <t>Ponzetti Cinzia</t>
  </si>
  <si>
    <t>B110</t>
  </si>
  <si>
    <t>Sciarappa Franco</t>
  </si>
  <si>
    <t>B111</t>
  </si>
  <si>
    <t>Strada Paola</t>
  </si>
  <si>
    <t>28:36</t>
  </si>
  <si>
    <t>3 h 7 m 57 s</t>
  </si>
  <si>
    <t>Cucciolo</t>
  </si>
  <si>
    <t>C101</t>
  </si>
  <si>
    <t>Bernasconi Carlo</t>
  </si>
  <si>
    <t>11:14</t>
  </si>
  <si>
    <t>C102</t>
  </si>
  <si>
    <t>Dainotti Sandro</t>
  </si>
  <si>
    <t>C103</t>
  </si>
  <si>
    <t>De Crescenzo Marta</t>
  </si>
  <si>
    <t>C104</t>
  </si>
  <si>
    <t>Moioli Andrea</t>
  </si>
  <si>
    <t>C105</t>
  </si>
  <si>
    <t>Patrese Benedetta</t>
  </si>
  <si>
    <t>C106</t>
  </si>
  <si>
    <t>Pavan Stefania</t>
  </si>
  <si>
    <t>12:12</t>
  </si>
  <si>
    <t>21:52</t>
  </si>
  <si>
    <t>C107</t>
  </si>
  <si>
    <t>Picco Dario</t>
  </si>
  <si>
    <t>40:22</t>
  </si>
  <si>
    <t>C108</t>
  </si>
  <si>
    <t>Pozzi Lia</t>
  </si>
  <si>
    <t>44:31</t>
  </si>
  <si>
    <t>C109</t>
  </si>
  <si>
    <t>Raimondi Marco</t>
  </si>
  <si>
    <t>26:59</t>
  </si>
  <si>
    <t>C110</t>
  </si>
  <si>
    <t>Semeraro Pierfranco</t>
  </si>
  <si>
    <t>C111</t>
  </si>
  <si>
    <t>Zoni Maura</t>
  </si>
  <si>
    <t>C112</t>
  </si>
  <si>
    <t>Magnoni Marco</t>
  </si>
  <si>
    <t>3 h 5 m 31 s</t>
  </si>
  <si>
    <t>Mammolo</t>
  </si>
  <si>
    <t>D101</t>
  </si>
  <si>
    <t>Cattaneo Valerio</t>
  </si>
  <si>
    <t>D102</t>
  </si>
  <si>
    <t>Cozzi Roberto</t>
  </si>
  <si>
    <t>25:09</t>
  </si>
  <si>
    <t>D103</t>
  </si>
  <si>
    <t>Del Monaco Giovanna</t>
  </si>
  <si>
    <t>D112</t>
  </si>
  <si>
    <t>Grassi Fabio</t>
  </si>
  <si>
    <t>D104</t>
  </si>
  <si>
    <t>Lombardi Antonio</t>
  </si>
  <si>
    <t>D105</t>
  </si>
  <si>
    <t>Oliva Alberto</t>
  </si>
  <si>
    <t>D106</t>
  </si>
  <si>
    <t>Pigozzi Marta</t>
  </si>
  <si>
    <t>12:37</t>
  </si>
  <si>
    <t>D107</t>
  </si>
  <si>
    <t>Puppi Alessandro</t>
  </si>
  <si>
    <t>12:10</t>
  </si>
  <si>
    <t>D108</t>
  </si>
  <si>
    <t>Rodella Alessandro</t>
  </si>
  <si>
    <t>D109</t>
  </si>
  <si>
    <t>Urso Vincenzo</t>
  </si>
  <si>
    <t>D110</t>
  </si>
  <si>
    <t>Vago Paola</t>
  </si>
  <si>
    <t>28:00</t>
  </si>
  <si>
    <t>D111</t>
  </si>
  <si>
    <t>Volontè Oriana</t>
  </si>
  <si>
    <t>3 h 27 m 10 s</t>
  </si>
  <si>
    <t>Gongolo</t>
  </si>
  <si>
    <t>E101</t>
  </si>
  <si>
    <t>Alario Francesco</t>
  </si>
  <si>
    <t>E102</t>
  </si>
  <si>
    <t>Bellitti Santo</t>
  </si>
  <si>
    <t>E103</t>
  </si>
  <si>
    <t>Bosco Franca</t>
  </si>
  <si>
    <t>E104</t>
  </si>
  <si>
    <t>Clerici Federica</t>
  </si>
  <si>
    <t>14:55</t>
  </si>
  <si>
    <t>E105</t>
  </si>
  <si>
    <t>Franchi Raffaella</t>
  </si>
  <si>
    <t>E106</t>
  </si>
  <si>
    <t>Medina Adrian</t>
  </si>
  <si>
    <t>E107</t>
  </si>
  <si>
    <t>Parenti Paolo</t>
  </si>
  <si>
    <t>E108</t>
  </si>
  <si>
    <t>Parravicini Andrea</t>
  </si>
  <si>
    <t>10:54</t>
  </si>
  <si>
    <t>41:21</t>
  </si>
  <si>
    <t>E109</t>
  </si>
  <si>
    <t>Pieri Silvia</t>
  </si>
  <si>
    <t>1:03:08</t>
  </si>
  <si>
    <t>E110</t>
  </si>
  <si>
    <t>Quagliato Antonio</t>
  </si>
  <si>
    <t>E111</t>
  </si>
  <si>
    <t>Tragella Claudio</t>
  </si>
  <si>
    <t>E112</t>
  </si>
  <si>
    <t>Licata Fabio</t>
  </si>
  <si>
    <t>3 h 16 m 40 s</t>
  </si>
  <si>
    <t>Pisolo</t>
  </si>
  <si>
    <t>F101</t>
  </si>
  <si>
    <t>Arcerito Lorenzo</t>
  </si>
  <si>
    <t>10:59</t>
  </si>
  <si>
    <t>F102</t>
  </si>
  <si>
    <t>Basilico Marta</t>
  </si>
  <si>
    <t>27:39</t>
  </si>
  <si>
    <t>F103</t>
  </si>
  <si>
    <t>Bertuolo Fabio</t>
  </si>
  <si>
    <t>F104</t>
  </si>
  <si>
    <t>Del Gaudio Giuseppe</t>
  </si>
  <si>
    <t>F105</t>
  </si>
  <si>
    <t>Falco Mauro</t>
  </si>
  <si>
    <t>21:49</t>
  </si>
  <si>
    <t>F106</t>
  </si>
  <si>
    <t>Legnani Katia</t>
  </si>
  <si>
    <t>14:15</t>
  </si>
  <si>
    <t>F107</t>
  </si>
  <si>
    <t>Medugno Roberto</t>
  </si>
  <si>
    <t>F108</t>
  </si>
  <si>
    <t>Natale Lucia</t>
  </si>
  <si>
    <t>F109</t>
  </si>
  <si>
    <t>Pantano Enrico</t>
  </si>
  <si>
    <t>F110</t>
  </si>
  <si>
    <t>Rossini Alessandro</t>
  </si>
  <si>
    <t>F111</t>
  </si>
  <si>
    <t>Settembrini Gemma</t>
  </si>
  <si>
    <t>3 h 8 m 45 s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</si>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</sst>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3"/>
      <color rgb="FFFF0000"/>
      <name val="Arial"/>
    </font>
    <font>
      <sz val="13"/>
      <color theme="1"/>
      <name val="Arial"/>
    </font>
    <font>
      <sz val="13"/>
      <color rgb="FF0000FF"/>
      <name val="Arial"/>
    </font>
    <font>
      <sz val="10"/>
      <name val="Arial"/>
    </font>
    <font>
      <b/>
      <sz val="13"/>
      <color rgb="FF0000FF"/>
      <name val="Arial"/>
    </font>
    <font>
      <sz val="13"/>
      <color rgb="FF000000"/>
      <name val="Arial"/>
    </font>
    <font>
      <sz val="13"/>
      <color rgb="FFFF0000"/>
      <name val="Arial"/>
    </font>
    <font>
      <sz val="13"/>
      <color rgb="FF434343"/>
      <name val="Arial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DDFFF9"/>
        <bgColor rgb="FFDDFFF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C6F2F1"/>
        <bgColor rgb="FFC6F2F1"/>
      </patternFill>
    </fill>
    <fill>
      <patternFill patternType="solid">
        <fgColor rgb="FF00FF00"/>
        <bgColor rgb="FF00FF00"/>
      </patternFill>
    </fill>
  </fills>
  <borders count="33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rgb="FF000000"/>
      </left>
      <right/>
      <top style="thick">
        <color rgb="FFFF0000"/>
      </top>
      <bottom style="thin">
        <color rgb="FF000000"/>
      </bottom>
      <diagonal/>
    </border>
    <border>
      <left/>
      <right/>
      <top style="thick">
        <color rgb="FFFF0000"/>
      </top>
      <bottom style="thin">
        <color rgb="FF000000"/>
      </bottom>
      <diagonal/>
    </border>
    <border>
      <left/>
      <right style="thin">
        <color rgb="FF000000"/>
      </right>
      <top style="thick">
        <color rgb="FFFF0000"/>
      </top>
      <bottom style="thin">
        <color rgb="FF000000"/>
      </bottom>
      <diagonal/>
    </border>
    <border>
      <left/>
      <right style="thick">
        <color rgb="FFFF0000"/>
      </right>
      <top style="thick">
        <color rgb="FFFF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FF0000"/>
      </right>
      <top style="thin">
        <color rgb="FF000000"/>
      </top>
      <bottom/>
      <diagonal/>
    </border>
    <border>
      <left style="thick">
        <color rgb="FFFF0000"/>
      </left>
      <right style="thin">
        <color rgb="FF000000"/>
      </right>
      <top style="thick">
        <color rgb="FFFF0000"/>
      </top>
      <bottom/>
      <diagonal/>
    </border>
    <border>
      <left style="thin">
        <color rgb="FF00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FF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rgb="FF000000"/>
      </right>
      <top/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/>
      <bottom style="thick">
        <color rgb="FFFF0000"/>
      </bottom>
      <diagonal/>
    </border>
    <border>
      <left style="thin">
        <color rgb="FF000000"/>
      </left>
      <right/>
      <top/>
      <bottom style="thick">
        <color rgb="FFFF0000"/>
      </bottom>
      <diagonal/>
    </border>
    <border>
      <left style="thin">
        <color rgb="FF00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rgb="FF00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/>
      <top style="thick">
        <color rgb="FFFF0000"/>
      </top>
      <bottom style="thick">
        <color rgb="FFFF0000"/>
      </bottom>
      <diagonal/>
    </border>
    <border>
      <left style="thin">
        <color rgb="FF00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5" fillId="0" borderId="8" xfId="0" applyFont="1" applyBorder="1" applyAlignment="1"/>
    <xf numFmtId="0" fontId="5" fillId="0" borderId="9" xfId="0" applyFont="1" applyBorder="1" applyAlignment="1"/>
    <xf numFmtId="0" fontId="5" fillId="2" borderId="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4" borderId="9" xfId="0" applyFont="1" applyFill="1" applyBorder="1" applyAlignment="1">
      <alignment wrapText="1"/>
    </xf>
    <xf numFmtId="0" fontId="5" fillId="3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0" fontId="6" fillId="0" borderId="14" xfId="0" applyFont="1" applyBorder="1"/>
    <xf numFmtId="2" fontId="6" fillId="2" borderId="14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2" fontId="6" fillId="4" borderId="14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7" fillId="0" borderId="16" xfId="0" applyFont="1" applyBorder="1"/>
    <xf numFmtId="2" fontId="6" fillId="2" borderId="16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2" fontId="6" fillId="4" borderId="16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2" fontId="2" fillId="3" borderId="23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6" fillId="0" borderId="16" xfId="0" applyFont="1" applyBorder="1"/>
    <xf numFmtId="0" fontId="6" fillId="0" borderId="16" xfId="0" applyFont="1" applyBorder="1" applyAlignment="1"/>
    <xf numFmtId="0" fontId="1" fillId="4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23" xfId="0" applyFont="1" applyFill="1" applyBorder="1" applyAlignment="1">
      <alignment horizontal="center" vertical="center"/>
    </xf>
    <xf numFmtId="0" fontId="5" fillId="0" borderId="26" xfId="0" applyFont="1" applyBorder="1"/>
    <xf numFmtId="0" fontId="5" fillId="0" borderId="26" xfId="0" applyFont="1" applyBorder="1" applyAlignment="1"/>
    <xf numFmtId="2" fontId="5" fillId="2" borderId="26" xfId="0" applyNumberFormat="1" applyFont="1" applyFill="1" applyBorder="1" applyAlignment="1">
      <alignment horizontal="center"/>
    </xf>
    <xf numFmtId="1" fontId="5" fillId="2" borderId="26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2" fontId="5" fillId="4" borderId="26" xfId="0" applyNumberFormat="1" applyFont="1" applyFill="1" applyBorder="1" applyAlignment="1">
      <alignment horizontal="center"/>
    </xf>
    <xf numFmtId="1" fontId="5" fillId="4" borderId="26" xfId="0" applyNumberFormat="1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2" fontId="5" fillId="3" borderId="8" xfId="0" applyNumberFormat="1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7" fillId="0" borderId="14" xfId="0" applyFont="1" applyBorder="1"/>
    <xf numFmtId="0" fontId="2" fillId="0" borderId="16" xfId="0" applyFont="1" applyBorder="1"/>
    <xf numFmtId="2" fontId="7" fillId="2" borderId="16" xfId="0" applyNumberFormat="1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8" fillId="0" borderId="16" xfId="0" applyFont="1" applyBorder="1"/>
    <xf numFmtId="0" fontId="9" fillId="0" borderId="0" xfId="0" applyFont="1" applyAlignment="1">
      <alignment horizontal="center"/>
    </xf>
    <xf numFmtId="2" fontId="1" fillId="2" borderId="26" xfId="0" applyNumberFormat="1" applyFont="1" applyFill="1" applyBorder="1" applyAlignment="1">
      <alignment horizontal="center"/>
    </xf>
    <xf numFmtId="0" fontId="5" fillId="0" borderId="29" xfId="0" applyFont="1" applyBorder="1" applyAlignment="1"/>
    <xf numFmtId="0" fontId="5" fillId="0" borderId="30" xfId="0" applyFont="1" applyBorder="1"/>
    <xf numFmtId="2" fontId="5" fillId="2" borderId="30" xfId="0" applyNumberFormat="1" applyFont="1" applyFill="1" applyBorder="1" applyAlignment="1">
      <alignment horizontal="center"/>
    </xf>
    <xf numFmtId="1" fontId="5" fillId="2" borderId="30" xfId="0" applyNumberFormat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/>
    </xf>
    <xf numFmtId="1" fontId="5" fillId="4" borderId="30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5" fillId="3" borderId="29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6" xfId="0" applyFont="1" applyBorder="1"/>
    <xf numFmtId="0" fontId="2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20" xfId="0" applyFont="1" applyBorder="1"/>
    <xf numFmtId="0" fontId="4" fillId="0" borderId="25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3" fillId="2" borderId="3" xfId="0" applyFont="1" applyFill="1" applyBorder="1" applyAlignment="1">
      <alignment horizontal="center"/>
    </xf>
    <xf numFmtId="0" fontId="4" fillId="0" borderId="6" xfId="0" applyFont="1" applyBorder="1"/>
    <xf numFmtId="0" fontId="3" fillId="3" borderId="7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4" fillId="0" borderId="22" xfId="0" applyFont="1" applyBorder="1"/>
    <xf numFmtId="0" fontId="4" fillId="0" borderId="27" xfId="0" applyFont="1" applyBorder="1"/>
    <xf numFmtId="0" fontId="2" fillId="6" borderId="19" xfId="0" applyFont="1" applyFill="1" applyBorder="1" applyAlignment="1">
      <alignment horizontal="center" vertical="center"/>
    </xf>
    <xf numFmtId="0" fontId="4" fillId="0" borderId="24" xfId="0" applyFont="1" applyBorder="1"/>
    <xf numFmtId="0" fontId="4" fillId="0" borderId="28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X986"/>
  <sheetViews>
    <sheetView tabSelected="1" workbookViewId="0">
      <pane xSplit="3" ySplit="3" topLeftCell="D58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ColWidth="14.42578125" defaultRowHeight="15.75" customHeight="1" x14ac:dyDescent="0.2"/>
  <cols>
    <col min="1" max="1" width="16.5703125" customWidth="1"/>
    <col min="2" max="2" width="13.7109375" customWidth="1"/>
    <col min="3" max="3" width="27.28515625" customWidth="1"/>
    <col min="4" max="5" width="17.7109375" hidden="1" customWidth="1"/>
    <col min="6" max="8" width="15.28515625" hidden="1" customWidth="1"/>
    <col min="9" max="9" width="11.42578125" hidden="1" customWidth="1"/>
    <col min="10" max="10" width="16.140625" hidden="1" customWidth="1"/>
    <col min="11" max="12" width="16.7109375" hidden="1" customWidth="1"/>
    <col min="13" max="15" width="15.28515625" hidden="1" customWidth="1"/>
    <col min="16" max="16" width="11.42578125" hidden="1" customWidth="1"/>
    <col min="17" max="17" width="16.140625" hidden="1" customWidth="1"/>
    <col min="18" max="19" width="16.7109375" hidden="1" customWidth="1"/>
    <col min="20" max="22" width="15.28515625" hidden="1" customWidth="1"/>
    <col min="23" max="23" width="11.42578125" hidden="1" customWidth="1"/>
    <col min="24" max="24" width="16.140625" hidden="1" customWidth="1"/>
    <col min="25" max="26" width="17.7109375" hidden="1" customWidth="1"/>
    <col min="27" max="29" width="15.28515625" hidden="1" customWidth="1"/>
    <col min="30" max="30" width="13.28515625" hidden="1" customWidth="1"/>
    <col min="31" max="31" width="16.140625" hidden="1" customWidth="1"/>
    <col min="32" max="33" width="17.7109375" hidden="1" customWidth="1"/>
    <col min="34" max="36" width="15.28515625" hidden="1" customWidth="1"/>
    <col min="37" max="37" width="16.5703125" hidden="1" customWidth="1"/>
    <col min="38" max="38" width="16.140625" hidden="1" customWidth="1"/>
    <col min="39" max="39" width="16.7109375" hidden="1" customWidth="1"/>
    <col min="40" max="40" width="18.7109375" hidden="1" customWidth="1"/>
    <col min="41" max="41" width="19.5703125" hidden="1" customWidth="1"/>
    <col min="42" max="42" width="16" hidden="1" customWidth="1"/>
    <col min="43" max="43" width="15.28515625" hidden="1" customWidth="1"/>
    <col min="44" max="44" width="14" hidden="1" customWidth="1"/>
    <col min="45" max="45" width="16.140625" hidden="1" customWidth="1"/>
    <col min="46" max="47" width="16.7109375" hidden="1" customWidth="1"/>
    <col min="48" max="50" width="15.28515625" hidden="1" customWidth="1"/>
    <col min="51" max="51" width="11.42578125" hidden="1" customWidth="1"/>
    <col min="52" max="52" width="16.140625" hidden="1" customWidth="1"/>
    <col min="53" max="54" width="17.7109375" hidden="1" customWidth="1"/>
    <col min="55" max="57" width="15.28515625" hidden="1" customWidth="1"/>
    <col min="58" max="58" width="2.140625" hidden="1" customWidth="1"/>
    <col min="59" max="59" width="16.140625" hidden="1" customWidth="1"/>
    <col min="60" max="61" width="17.7109375" hidden="1" customWidth="1"/>
    <col min="62" max="62" width="3.85546875" hidden="1" customWidth="1"/>
    <col min="63" max="63" width="15.28515625" hidden="1" customWidth="1"/>
    <col min="64" max="64" width="3.85546875" hidden="1" customWidth="1"/>
    <col min="65" max="65" width="4.7109375" hidden="1" customWidth="1"/>
    <col min="66" max="66" width="16.140625" hidden="1" customWidth="1"/>
    <col min="67" max="68" width="17.7109375" customWidth="1"/>
    <col min="69" max="69" width="16.7109375" customWidth="1"/>
    <col min="70" max="71" width="15.28515625" customWidth="1"/>
    <col min="72" max="72" width="11.42578125" hidden="1" customWidth="1"/>
    <col min="73" max="73" width="16.140625" customWidth="1"/>
    <col min="74" max="76" width="14.42578125" customWidth="1"/>
  </cols>
  <sheetData>
    <row r="1" spans="1:76" ht="16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spans="1:76" ht="16.5" x14ac:dyDescent="0.25">
      <c r="A2" s="3"/>
      <c r="B2" s="4"/>
      <c r="C2" s="4"/>
      <c r="D2" s="80" t="s">
        <v>1</v>
      </c>
      <c r="E2" s="78"/>
      <c r="F2" s="78"/>
      <c r="G2" s="78"/>
      <c r="H2" s="78"/>
      <c r="I2" s="78"/>
      <c r="J2" s="79"/>
      <c r="K2" s="77" t="s">
        <v>2</v>
      </c>
      <c r="L2" s="78"/>
      <c r="M2" s="78"/>
      <c r="N2" s="78"/>
      <c r="O2" s="78"/>
      <c r="P2" s="78"/>
      <c r="Q2" s="79"/>
      <c r="R2" s="80" t="s">
        <v>3</v>
      </c>
      <c r="S2" s="78"/>
      <c r="T2" s="78"/>
      <c r="U2" s="78"/>
      <c r="V2" s="78"/>
      <c r="W2" s="78"/>
      <c r="X2" s="79"/>
      <c r="Y2" s="77" t="s">
        <v>4</v>
      </c>
      <c r="Z2" s="78"/>
      <c r="AA2" s="78"/>
      <c r="AB2" s="78"/>
      <c r="AC2" s="78"/>
      <c r="AD2" s="78"/>
      <c r="AE2" s="79"/>
      <c r="AF2" s="80" t="s">
        <v>5</v>
      </c>
      <c r="AG2" s="78"/>
      <c r="AH2" s="78"/>
      <c r="AI2" s="78"/>
      <c r="AJ2" s="78"/>
      <c r="AK2" s="78"/>
      <c r="AL2" s="79"/>
      <c r="AM2" s="83" t="s">
        <v>6</v>
      </c>
      <c r="AN2" s="78"/>
      <c r="AO2" s="78"/>
      <c r="AP2" s="78"/>
      <c r="AQ2" s="78"/>
      <c r="AR2" s="78"/>
      <c r="AS2" s="79"/>
      <c r="AT2" s="80" t="s">
        <v>7</v>
      </c>
      <c r="AU2" s="78"/>
      <c r="AV2" s="78"/>
      <c r="AW2" s="78"/>
      <c r="AX2" s="78"/>
      <c r="AY2" s="78"/>
      <c r="AZ2" s="79"/>
      <c r="BA2" s="77" t="s">
        <v>8</v>
      </c>
      <c r="BB2" s="78"/>
      <c r="BC2" s="78"/>
      <c r="BD2" s="78"/>
      <c r="BE2" s="78"/>
      <c r="BF2" s="78"/>
      <c r="BG2" s="79"/>
      <c r="BH2" s="80" t="s">
        <v>9</v>
      </c>
      <c r="BI2" s="78"/>
      <c r="BJ2" s="78"/>
      <c r="BK2" s="78"/>
      <c r="BL2" s="78"/>
      <c r="BM2" s="78"/>
      <c r="BN2" s="79"/>
      <c r="BO2" s="77" t="s">
        <v>10</v>
      </c>
      <c r="BP2" s="78"/>
      <c r="BQ2" s="78"/>
      <c r="BR2" s="78"/>
      <c r="BS2" s="78"/>
      <c r="BT2" s="78"/>
      <c r="BU2" s="81"/>
      <c r="BV2" s="82" t="s">
        <v>11</v>
      </c>
      <c r="BW2" s="78"/>
      <c r="BX2" s="81"/>
    </row>
    <row r="3" spans="1:76" ht="46.5" customHeight="1" x14ac:dyDescent="0.25">
      <c r="A3" s="5" t="s">
        <v>12</v>
      </c>
      <c r="B3" s="6" t="s">
        <v>13</v>
      </c>
      <c r="C3" s="6" t="s">
        <v>14</v>
      </c>
      <c r="D3" s="7" t="s">
        <v>15</v>
      </c>
      <c r="E3" s="8" t="s">
        <v>16</v>
      </c>
      <c r="F3" s="7" t="s">
        <v>17</v>
      </c>
      <c r="G3" s="9" t="s">
        <v>18</v>
      </c>
      <c r="H3" s="8" t="s">
        <v>19</v>
      </c>
      <c r="I3" s="8" t="s">
        <v>20</v>
      </c>
      <c r="J3" s="8" t="s">
        <v>21</v>
      </c>
      <c r="K3" s="10" t="s">
        <v>15</v>
      </c>
      <c r="L3" s="11" t="s">
        <v>16</v>
      </c>
      <c r="M3" s="6" t="s">
        <v>22</v>
      </c>
      <c r="N3" s="12" t="s">
        <v>18</v>
      </c>
      <c r="O3" s="11" t="s">
        <v>23</v>
      </c>
      <c r="P3" s="11" t="s">
        <v>24</v>
      </c>
      <c r="Q3" s="11" t="s">
        <v>21</v>
      </c>
      <c r="R3" s="7" t="s">
        <v>15</v>
      </c>
      <c r="S3" s="8" t="s">
        <v>16</v>
      </c>
      <c r="T3" s="7" t="s">
        <v>25</v>
      </c>
      <c r="U3" s="9" t="s">
        <v>18</v>
      </c>
      <c r="V3" s="8" t="s">
        <v>26</v>
      </c>
      <c r="W3" s="8" t="s">
        <v>27</v>
      </c>
      <c r="X3" s="8" t="s">
        <v>28</v>
      </c>
      <c r="Y3" s="10" t="s">
        <v>15</v>
      </c>
      <c r="Z3" s="11" t="s">
        <v>29</v>
      </c>
      <c r="AA3" s="6" t="s">
        <v>30</v>
      </c>
      <c r="AB3" s="12" t="s">
        <v>18</v>
      </c>
      <c r="AC3" s="11" t="s">
        <v>31</v>
      </c>
      <c r="AD3" s="11" t="s">
        <v>32</v>
      </c>
      <c r="AE3" s="13" t="s">
        <v>28</v>
      </c>
      <c r="AF3" s="7" t="s">
        <v>15</v>
      </c>
      <c r="AG3" s="8" t="s">
        <v>16</v>
      </c>
      <c r="AH3" s="7" t="s">
        <v>33</v>
      </c>
      <c r="AI3" s="9" t="s">
        <v>18</v>
      </c>
      <c r="AJ3" s="8" t="s">
        <v>34</v>
      </c>
      <c r="AK3" s="8" t="s">
        <v>35</v>
      </c>
      <c r="AL3" s="8" t="s">
        <v>28</v>
      </c>
      <c r="AM3" s="10" t="s">
        <v>15</v>
      </c>
      <c r="AN3" s="11" t="s">
        <v>29</v>
      </c>
      <c r="AO3" s="6" t="s">
        <v>36</v>
      </c>
      <c r="AP3" s="12" t="s">
        <v>18</v>
      </c>
      <c r="AQ3" s="11" t="s">
        <v>37</v>
      </c>
      <c r="AR3" s="11" t="s">
        <v>38</v>
      </c>
      <c r="AS3" s="13" t="s">
        <v>28</v>
      </c>
      <c r="AT3" s="7" t="s">
        <v>15</v>
      </c>
      <c r="AU3" s="7" t="s">
        <v>16</v>
      </c>
      <c r="AV3" s="9" t="s">
        <v>39</v>
      </c>
      <c r="AW3" s="8" t="s">
        <v>18</v>
      </c>
      <c r="AX3" s="8" t="s">
        <v>40</v>
      </c>
      <c r="AY3" s="8" t="s">
        <v>41</v>
      </c>
      <c r="AZ3" s="8" t="s">
        <v>28</v>
      </c>
      <c r="BA3" s="10" t="s">
        <v>15</v>
      </c>
      <c r="BB3" s="11" t="s">
        <v>29</v>
      </c>
      <c r="BC3" s="6" t="s">
        <v>42</v>
      </c>
      <c r="BD3" s="12" t="s">
        <v>18</v>
      </c>
      <c r="BE3" s="11" t="s">
        <v>43</v>
      </c>
      <c r="BF3" s="11"/>
      <c r="BG3" s="13" t="s">
        <v>28</v>
      </c>
      <c r="BH3" s="7" t="s">
        <v>15</v>
      </c>
      <c r="BI3" s="7" t="s">
        <v>16</v>
      </c>
      <c r="BJ3" s="9" t="s">
        <v>44</v>
      </c>
      <c r="BK3" s="8" t="s">
        <v>18</v>
      </c>
      <c r="BL3" s="8" t="s">
        <v>45</v>
      </c>
      <c r="BM3" s="8" t="s">
        <v>46</v>
      </c>
      <c r="BN3" s="8" t="s">
        <v>28</v>
      </c>
      <c r="BO3" s="10" t="s">
        <v>15</v>
      </c>
      <c r="BP3" s="11" t="s">
        <v>29</v>
      </c>
      <c r="BQ3" s="11" t="s">
        <v>47</v>
      </c>
      <c r="BR3" s="12" t="s">
        <v>18</v>
      </c>
      <c r="BS3" s="11" t="s">
        <v>48</v>
      </c>
      <c r="BT3" s="11" t="s">
        <v>20</v>
      </c>
      <c r="BU3" s="13" t="s">
        <v>28</v>
      </c>
      <c r="BV3" s="14" t="s">
        <v>49</v>
      </c>
      <c r="BW3" s="15" t="s">
        <v>50</v>
      </c>
      <c r="BX3" s="16" t="s">
        <v>51</v>
      </c>
    </row>
    <row r="4" spans="1:76" ht="16.5" x14ac:dyDescent="0.25">
      <c r="A4" s="74" t="s">
        <v>52</v>
      </c>
      <c r="B4" s="17" t="s">
        <v>53</v>
      </c>
      <c r="C4" s="17" t="s">
        <v>54</v>
      </c>
      <c r="D4" s="18">
        <v>61.44</v>
      </c>
      <c r="E4" s="19">
        <v>2</v>
      </c>
      <c r="F4" s="19" t="s">
        <v>55</v>
      </c>
      <c r="G4" s="70">
        <v>3</v>
      </c>
      <c r="H4" s="70">
        <v>0</v>
      </c>
      <c r="I4" s="70">
        <v>0</v>
      </c>
      <c r="J4" s="70">
        <f>G4+H4+I4</f>
        <v>3</v>
      </c>
      <c r="K4" s="20">
        <v>47.54</v>
      </c>
      <c r="L4" s="21">
        <v>2</v>
      </c>
      <c r="M4" s="22"/>
      <c r="N4" s="73">
        <v>3</v>
      </c>
      <c r="O4" s="73">
        <v>1</v>
      </c>
      <c r="P4" s="73">
        <v>0</v>
      </c>
      <c r="Q4" s="73">
        <f>N4+O4+P4</f>
        <v>4</v>
      </c>
      <c r="R4" s="18">
        <v>64.13</v>
      </c>
      <c r="S4" s="19">
        <v>2</v>
      </c>
      <c r="T4" s="19">
        <v>12.03</v>
      </c>
      <c r="U4" s="70">
        <v>3</v>
      </c>
      <c r="V4" s="70">
        <v>0</v>
      </c>
      <c r="W4" s="70">
        <v>1</v>
      </c>
      <c r="X4" s="70">
        <f>U4+V4+W4</f>
        <v>4</v>
      </c>
      <c r="Y4" s="20">
        <v>46.65</v>
      </c>
      <c r="Z4" s="21">
        <v>2</v>
      </c>
      <c r="AA4" s="23">
        <v>46.57</v>
      </c>
      <c r="AB4" s="73">
        <v>3</v>
      </c>
      <c r="AC4" s="73">
        <v>0</v>
      </c>
      <c r="AD4" s="73">
        <v>0</v>
      </c>
      <c r="AE4" s="73">
        <f>AB4+AC4+AD4</f>
        <v>3</v>
      </c>
      <c r="AF4" s="18">
        <v>69.05</v>
      </c>
      <c r="AG4" s="19">
        <v>2</v>
      </c>
      <c r="AH4" s="19"/>
      <c r="AI4" s="70">
        <v>3</v>
      </c>
      <c r="AJ4" s="70">
        <v>1</v>
      </c>
      <c r="AK4" s="70">
        <v>0</v>
      </c>
      <c r="AL4" s="70">
        <f>AI4+AJ4+AK4</f>
        <v>4</v>
      </c>
      <c r="AM4" s="20">
        <v>62.17</v>
      </c>
      <c r="AN4" s="21">
        <v>2</v>
      </c>
      <c r="AO4" s="22"/>
      <c r="AP4" s="73">
        <v>3</v>
      </c>
      <c r="AQ4" s="73">
        <v>2</v>
      </c>
      <c r="AR4" s="73">
        <v>0</v>
      </c>
      <c r="AS4" s="73">
        <f>AP4+AQ4+AR4</f>
        <v>5</v>
      </c>
      <c r="AT4" s="18">
        <v>54.78</v>
      </c>
      <c r="AU4" s="19">
        <v>2</v>
      </c>
      <c r="AV4" s="19"/>
      <c r="AW4" s="70">
        <v>3</v>
      </c>
      <c r="AX4" s="70">
        <v>1</v>
      </c>
      <c r="AY4" s="70">
        <v>0</v>
      </c>
      <c r="AZ4" s="70">
        <f>AW4+AX4+AY4</f>
        <v>4</v>
      </c>
      <c r="BA4" s="20">
        <v>62.26</v>
      </c>
      <c r="BB4" s="21">
        <v>2</v>
      </c>
      <c r="BC4" s="22"/>
      <c r="BD4" s="73">
        <v>3</v>
      </c>
      <c r="BE4" s="73">
        <v>2</v>
      </c>
      <c r="BF4" s="73"/>
      <c r="BG4" s="73">
        <f>BD4+BE4+BF4</f>
        <v>5</v>
      </c>
      <c r="BH4" s="18">
        <v>50.04</v>
      </c>
      <c r="BI4" s="19">
        <v>2</v>
      </c>
      <c r="BJ4" s="19"/>
      <c r="BK4" s="70">
        <v>3</v>
      </c>
      <c r="BL4" s="70"/>
      <c r="BM4" s="70"/>
      <c r="BN4" s="70">
        <f>BK4+BL4+BM4</f>
        <v>3</v>
      </c>
      <c r="BO4" s="20">
        <v>20.02</v>
      </c>
      <c r="BP4" s="21">
        <v>2</v>
      </c>
      <c r="BQ4" s="22"/>
      <c r="BR4" s="73">
        <v>3</v>
      </c>
      <c r="BS4" s="73">
        <v>0</v>
      </c>
      <c r="BT4" s="73">
        <v>0</v>
      </c>
      <c r="BU4" s="84">
        <f>BR4+BS4+BT4</f>
        <v>3</v>
      </c>
      <c r="BV4" s="24">
        <f t="shared" ref="BV4:BW4" si="0">D4+K4+R4+Y4+AF4+AM4+AT4+BA4+BH4+BO4</f>
        <v>538.07999999999993</v>
      </c>
      <c r="BW4" s="25">
        <f t="shared" si="0"/>
        <v>20</v>
      </c>
      <c r="BX4" s="87">
        <f>J4+Q4+X4+AE4+AL4+AS4+AZ4+BG4+BN4+BU4</f>
        <v>38</v>
      </c>
    </row>
    <row r="5" spans="1:76" ht="16.5" x14ac:dyDescent="0.25">
      <c r="A5" s="75"/>
      <c r="B5" s="26" t="s">
        <v>56</v>
      </c>
      <c r="C5" s="26" t="s">
        <v>57</v>
      </c>
      <c r="D5" s="27">
        <v>48.48</v>
      </c>
      <c r="E5" s="28">
        <v>2</v>
      </c>
      <c r="F5" s="28"/>
      <c r="G5" s="71"/>
      <c r="H5" s="71"/>
      <c r="I5" s="71"/>
      <c r="J5" s="71"/>
      <c r="K5" s="29">
        <v>43.96</v>
      </c>
      <c r="L5" s="30">
        <v>2</v>
      </c>
      <c r="M5" s="23"/>
      <c r="N5" s="71"/>
      <c r="O5" s="71"/>
      <c r="P5" s="71"/>
      <c r="Q5" s="71"/>
      <c r="R5" s="27">
        <v>44.37</v>
      </c>
      <c r="S5" s="28">
        <v>2</v>
      </c>
      <c r="T5" s="28">
        <v>12.22</v>
      </c>
      <c r="U5" s="71"/>
      <c r="V5" s="71"/>
      <c r="W5" s="71"/>
      <c r="X5" s="71"/>
      <c r="Y5" s="29">
        <v>54.65</v>
      </c>
      <c r="Z5" s="30">
        <v>2</v>
      </c>
      <c r="AA5" s="23"/>
      <c r="AB5" s="71"/>
      <c r="AC5" s="71"/>
      <c r="AD5" s="71"/>
      <c r="AE5" s="71"/>
      <c r="AF5" s="27">
        <v>113.63</v>
      </c>
      <c r="AG5" s="28">
        <v>2</v>
      </c>
      <c r="AH5" s="28"/>
      <c r="AI5" s="71"/>
      <c r="AJ5" s="71"/>
      <c r="AK5" s="71"/>
      <c r="AL5" s="71"/>
      <c r="AM5" s="29">
        <v>54.15</v>
      </c>
      <c r="AN5" s="30">
        <v>2</v>
      </c>
      <c r="AO5" s="23"/>
      <c r="AP5" s="71"/>
      <c r="AQ5" s="71"/>
      <c r="AR5" s="71"/>
      <c r="AS5" s="71"/>
      <c r="AT5" s="27">
        <v>51.79</v>
      </c>
      <c r="AU5" s="28">
        <v>2</v>
      </c>
      <c r="AV5" s="28"/>
      <c r="AW5" s="71"/>
      <c r="AX5" s="71"/>
      <c r="AY5" s="71"/>
      <c r="AZ5" s="71"/>
      <c r="BA5" s="29">
        <v>52.89</v>
      </c>
      <c r="BB5" s="30">
        <v>2</v>
      </c>
      <c r="BC5" s="23"/>
      <c r="BD5" s="71"/>
      <c r="BE5" s="71"/>
      <c r="BF5" s="71"/>
      <c r="BG5" s="71"/>
      <c r="BH5" s="27">
        <v>40.42</v>
      </c>
      <c r="BI5" s="28">
        <v>2</v>
      </c>
      <c r="BJ5" s="28"/>
      <c r="BK5" s="71"/>
      <c r="BL5" s="71"/>
      <c r="BM5" s="71"/>
      <c r="BN5" s="71"/>
      <c r="BO5" s="29">
        <v>71.19</v>
      </c>
      <c r="BP5" s="30">
        <v>2</v>
      </c>
      <c r="BQ5" s="23"/>
      <c r="BR5" s="71"/>
      <c r="BS5" s="71"/>
      <c r="BT5" s="71"/>
      <c r="BU5" s="85"/>
      <c r="BV5" s="31">
        <f t="shared" ref="BV5:BW5" si="1">D5+K5+R5+Y5+AF5+AM5+AT5+BA5+BH5+BO5</f>
        <v>575.53</v>
      </c>
      <c r="BW5" s="32">
        <f t="shared" si="1"/>
        <v>20</v>
      </c>
      <c r="BX5" s="88"/>
    </row>
    <row r="6" spans="1:76" ht="16.5" x14ac:dyDescent="0.25">
      <c r="A6" s="75"/>
      <c r="B6" s="33" t="s">
        <v>58</v>
      </c>
      <c r="C6" s="33" t="s">
        <v>59</v>
      </c>
      <c r="D6" s="27">
        <v>67.67</v>
      </c>
      <c r="E6" s="28">
        <v>2</v>
      </c>
      <c r="F6" s="28"/>
      <c r="G6" s="71"/>
      <c r="H6" s="71"/>
      <c r="I6" s="71"/>
      <c r="J6" s="71"/>
      <c r="K6" s="29">
        <v>74.28</v>
      </c>
      <c r="L6" s="30">
        <v>2</v>
      </c>
      <c r="M6" s="23"/>
      <c r="N6" s="71"/>
      <c r="O6" s="71"/>
      <c r="P6" s="71"/>
      <c r="Q6" s="71"/>
      <c r="R6" s="27">
        <v>40.81</v>
      </c>
      <c r="S6" s="28">
        <v>2</v>
      </c>
      <c r="T6" s="28">
        <v>11.68</v>
      </c>
      <c r="U6" s="71"/>
      <c r="V6" s="71"/>
      <c r="W6" s="71"/>
      <c r="X6" s="71"/>
      <c r="Y6" s="29">
        <v>69.86</v>
      </c>
      <c r="Z6" s="30">
        <v>2</v>
      </c>
      <c r="AA6" s="23"/>
      <c r="AB6" s="71"/>
      <c r="AC6" s="71"/>
      <c r="AD6" s="71"/>
      <c r="AE6" s="71"/>
      <c r="AF6" s="27">
        <v>111.74</v>
      </c>
      <c r="AG6" s="28">
        <v>2</v>
      </c>
      <c r="AH6" s="28"/>
      <c r="AI6" s="71"/>
      <c r="AJ6" s="71"/>
      <c r="AK6" s="71"/>
      <c r="AL6" s="71"/>
      <c r="AM6" s="29">
        <v>54.59</v>
      </c>
      <c r="AN6" s="30">
        <v>2</v>
      </c>
      <c r="AO6" s="23"/>
      <c r="AP6" s="71"/>
      <c r="AQ6" s="71"/>
      <c r="AR6" s="71"/>
      <c r="AS6" s="71"/>
      <c r="AT6" s="27">
        <v>72.12</v>
      </c>
      <c r="AU6" s="28">
        <v>2</v>
      </c>
      <c r="AV6" s="28"/>
      <c r="AW6" s="71"/>
      <c r="AX6" s="71"/>
      <c r="AY6" s="71"/>
      <c r="AZ6" s="71"/>
      <c r="BA6" s="29">
        <v>38.49</v>
      </c>
      <c r="BB6" s="30">
        <v>2</v>
      </c>
      <c r="BC6" s="23"/>
      <c r="BD6" s="71"/>
      <c r="BE6" s="71"/>
      <c r="BF6" s="71"/>
      <c r="BG6" s="71"/>
      <c r="BH6" s="27">
        <v>34.270000000000003</v>
      </c>
      <c r="BI6" s="28">
        <v>2</v>
      </c>
      <c r="BJ6" s="28"/>
      <c r="BK6" s="71"/>
      <c r="BL6" s="71"/>
      <c r="BM6" s="71"/>
      <c r="BN6" s="71"/>
      <c r="BO6" s="29">
        <v>41.75</v>
      </c>
      <c r="BP6" s="30">
        <v>2</v>
      </c>
      <c r="BQ6" s="23"/>
      <c r="BR6" s="71"/>
      <c r="BS6" s="71"/>
      <c r="BT6" s="71"/>
      <c r="BU6" s="85"/>
      <c r="BV6" s="31">
        <f t="shared" ref="BV6:BW6" si="2">D6+K6+R6+Y6+AF6+AM6+AT6+BA6+BH6+BO6</f>
        <v>605.58000000000004</v>
      </c>
      <c r="BW6" s="32">
        <f t="shared" si="2"/>
        <v>20</v>
      </c>
      <c r="BX6" s="88"/>
    </row>
    <row r="7" spans="1:76" ht="16.5" x14ac:dyDescent="0.25">
      <c r="A7" s="75"/>
      <c r="B7" s="33" t="s">
        <v>60</v>
      </c>
      <c r="C7" s="34" t="s">
        <v>61</v>
      </c>
      <c r="D7" s="27">
        <v>57.59</v>
      </c>
      <c r="E7" s="28">
        <v>2</v>
      </c>
      <c r="F7" s="28" t="s">
        <v>62</v>
      </c>
      <c r="G7" s="71"/>
      <c r="H7" s="71"/>
      <c r="I7" s="71"/>
      <c r="J7" s="71"/>
      <c r="K7" s="29">
        <v>31.75</v>
      </c>
      <c r="L7" s="30">
        <v>2</v>
      </c>
      <c r="M7" s="23"/>
      <c r="N7" s="71"/>
      <c r="O7" s="71"/>
      <c r="P7" s="71"/>
      <c r="Q7" s="71"/>
      <c r="R7" s="27">
        <v>50.37</v>
      </c>
      <c r="S7" s="28">
        <v>2</v>
      </c>
      <c r="T7" s="28">
        <v>12.13</v>
      </c>
      <c r="U7" s="71"/>
      <c r="V7" s="71"/>
      <c r="W7" s="71"/>
      <c r="X7" s="71"/>
      <c r="Y7" s="29">
        <v>55.02</v>
      </c>
      <c r="Z7" s="30">
        <v>2</v>
      </c>
      <c r="AA7" s="23"/>
      <c r="AB7" s="71"/>
      <c r="AC7" s="71"/>
      <c r="AD7" s="71"/>
      <c r="AE7" s="71"/>
      <c r="AF7" s="27">
        <v>47.63</v>
      </c>
      <c r="AG7" s="28">
        <v>2</v>
      </c>
      <c r="AH7" s="28"/>
      <c r="AI7" s="71"/>
      <c r="AJ7" s="71"/>
      <c r="AK7" s="71"/>
      <c r="AL7" s="71"/>
      <c r="AM7" s="29">
        <v>56.72</v>
      </c>
      <c r="AN7" s="30">
        <v>2</v>
      </c>
      <c r="AO7" s="23"/>
      <c r="AP7" s="71"/>
      <c r="AQ7" s="71"/>
      <c r="AR7" s="71"/>
      <c r="AS7" s="71"/>
      <c r="AT7" s="27">
        <v>38.61</v>
      </c>
      <c r="AU7" s="28">
        <v>2</v>
      </c>
      <c r="AV7" s="28"/>
      <c r="AW7" s="71"/>
      <c r="AX7" s="71"/>
      <c r="AY7" s="71"/>
      <c r="AZ7" s="71"/>
      <c r="BA7" s="29">
        <v>47.39</v>
      </c>
      <c r="BB7" s="30">
        <v>2</v>
      </c>
      <c r="BC7" s="23"/>
      <c r="BD7" s="71"/>
      <c r="BE7" s="71"/>
      <c r="BF7" s="71"/>
      <c r="BG7" s="71"/>
      <c r="BH7" s="27">
        <v>37.15</v>
      </c>
      <c r="BI7" s="28">
        <v>2</v>
      </c>
      <c r="BJ7" s="28"/>
      <c r="BK7" s="71"/>
      <c r="BL7" s="71"/>
      <c r="BM7" s="71"/>
      <c r="BN7" s="71"/>
      <c r="BO7" s="29">
        <v>26.52</v>
      </c>
      <c r="BP7" s="30">
        <v>2</v>
      </c>
      <c r="BQ7" s="23"/>
      <c r="BR7" s="71"/>
      <c r="BS7" s="71"/>
      <c r="BT7" s="71"/>
      <c r="BU7" s="85"/>
      <c r="BV7" s="31">
        <f t="shared" ref="BV7:BW7" si="3">D7+K7+R7+Y7+AF7+AM7+AT7+BA7+BH7+BO7</f>
        <v>448.75</v>
      </c>
      <c r="BW7" s="32">
        <f t="shared" si="3"/>
        <v>20</v>
      </c>
      <c r="BX7" s="88"/>
    </row>
    <row r="8" spans="1:76" ht="16.5" x14ac:dyDescent="0.25">
      <c r="A8" s="75"/>
      <c r="B8" s="33" t="s">
        <v>63</v>
      </c>
      <c r="C8" s="33" t="s">
        <v>64</v>
      </c>
      <c r="D8" s="27">
        <v>62.2</v>
      </c>
      <c r="E8" s="28">
        <v>2</v>
      </c>
      <c r="F8" s="28"/>
      <c r="G8" s="71"/>
      <c r="H8" s="71"/>
      <c r="I8" s="71"/>
      <c r="J8" s="71"/>
      <c r="K8" s="29">
        <v>56.42</v>
      </c>
      <c r="L8" s="30">
        <v>2</v>
      </c>
      <c r="M8" s="23"/>
      <c r="N8" s="71"/>
      <c r="O8" s="71"/>
      <c r="P8" s="71"/>
      <c r="Q8" s="71"/>
      <c r="R8" s="27">
        <v>37.76</v>
      </c>
      <c r="S8" s="28">
        <v>2</v>
      </c>
      <c r="T8" s="28">
        <v>11.9</v>
      </c>
      <c r="U8" s="71"/>
      <c r="V8" s="71"/>
      <c r="W8" s="71"/>
      <c r="X8" s="71"/>
      <c r="Y8" s="29">
        <v>53.15</v>
      </c>
      <c r="Z8" s="30">
        <v>2</v>
      </c>
      <c r="AA8" s="23"/>
      <c r="AB8" s="71"/>
      <c r="AC8" s="71"/>
      <c r="AD8" s="71"/>
      <c r="AE8" s="71"/>
      <c r="AF8" s="27">
        <v>71.290000000000006</v>
      </c>
      <c r="AG8" s="28">
        <v>2</v>
      </c>
      <c r="AH8" s="28"/>
      <c r="AI8" s="71"/>
      <c r="AJ8" s="71"/>
      <c r="AK8" s="71"/>
      <c r="AL8" s="71"/>
      <c r="AM8" s="29">
        <v>60.95</v>
      </c>
      <c r="AN8" s="30">
        <v>2</v>
      </c>
      <c r="AO8" s="23"/>
      <c r="AP8" s="71"/>
      <c r="AQ8" s="71"/>
      <c r="AR8" s="71"/>
      <c r="AS8" s="71"/>
      <c r="AT8" s="27">
        <v>74.209999999999994</v>
      </c>
      <c r="AU8" s="28">
        <v>2</v>
      </c>
      <c r="AV8" s="28"/>
      <c r="AW8" s="71"/>
      <c r="AX8" s="71"/>
      <c r="AY8" s="71"/>
      <c r="AZ8" s="71"/>
      <c r="BA8" s="29">
        <v>76.48</v>
      </c>
      <c r="BB8" s="30">
        <v>2</v>
      </c>
      <c r="BC8" s="23"/>
      <c r="BD8" s="71"/>
      <c r="BE8" s="71"/>
      <c r="BF8" s="71"/>
      <c r="BG8" s="71"/>
      <c r="BH8" s="27">
        <v>78.59</v>
      </c>
      <c r="BI8" s="28">
        <v>2</v>
      </c>
      <c r="BJ8" s="28"/>
      <c r="BK8" s="71"/>
      <c r="BL8" s="71"/>
      <c r="BM8" s="71"/>
      <c r="BN8" s="71"/>
      <c r="BO8" s="29">
        <v>37.47</v>
      </c>
      <c r="BP8" s="30">
        <v>2</v>
      </c>
      <c r="BQ8" s="23"/>
      <c r="BR8" s="71"/>
      <c r="BS8" s="71"/>
      <c r="BT8" s="71"/>
      <c r="BU8" s="85"/>
      <c r="BV8" s="31">
        <f t="shared" ref="BV8:BW8" si="4">D8+K8+R8+Y8+AF8+AM8+AT8+BA8+BH8+BO8</f>
        <v>608.52</v>
      </c>
      <c r="BW8" s="32">
        <f t="shared" si="4"/>
        <v>20</v>
      </c>
      <c r="BX8" s="88"/>
    </row>
    <row r="9" spans="1:76" ht="16.5" x14ac:dyDescent="0.25">
      <c r="A9" s="75"/>
      <c r="B9" s="33" t="s">
        <v>65</v>
      </c>
      <c r="C9" s="33" t="s">
        <v>66</v>
      </c>
      <c r="D9" s="27">
        <v>12.26</v>
      </c>
      <c r="E9" s="28">
        <v>2</v>
      </c>
      <c r="F9" s="28"/>
      <c r="G9" s="71"/>
      <c r="H9" s="71"/>
      <c r="I9" s="71"/>
      <c r="J9" s="71"/>
      <c r="K9" s="29">
        <v>26.98</v>
      </c>
      <c r="L9" s="30">
        <v>2</v>
      </c>
      <c r="M9" s="23"/>
      <c r="N9" s="71"/>
      <c r="O9" s="71"/>
      <c r="P9" s="71"/>
      <c r="Q9" s="71"/>
      <c r="R9" s="27">
        <v>14.33</v>
      </c>
      <c r="S9" s="28">
        <v>2</v>
      </c>
      <c r="T9" s="28">
        <v>9.3000000000000007</v>
      </c>
      <c r="U9" s="71"/>
      <c r="V9" s="71"/>
      <c r="W9" s="71"/>
      <c r="X9" s="71"/>
      <c r="Y9" s="29">
        <v>33.67</v>
      </c>
      <c r="Z9" s="30">
        <v>2</v>
      </c>
      <c r="AA9" s="23"/>
      <c r="AB9" s="71"/>
      <c r="AC9" s="71"/>
      <c r="AD9" s="71"/>
      <c r="AE9" s="71"/>
      <c r="AF9" s="27">
        <v>16.579999999999998</v>
      </c>
      <c r="AG9" s="28">
        <v>2</v>
      </c>
      <c r="AH9" s="28"/>
      <c r="AI9" s="71"/>
      <c r="AJ9" s="71"/>
      <c r="AK9" s="71"/>
      <c r="AL9" s="71"/>
      <c r="AM9" s="29">
        <v>0</v>
      </c>
      <c r="AN9" s="30">
        <v>2</v>
      </c>
      <c r="AO9" s="23"/>
      <c r="AP9" s="71"/>
      <c r="AQ9" s="71"/>
      <c r="AR9" s="71"/>
      <c r="AS9" s="71"/>
      <c r="AT9" s="27">
        <v>20.59</v>
      </c>
      <c r="AU9" s="28">
        <v>2</v>
      </c>
      <c r="AV9" s="28"/>
      <c r="AW9" s="71"/>
      <c r="AX9" s="71"/>
      <c r="AY9" s="71"/>
      <c r="AZ9" s="71"/>
      <c r="BA9" s="29">
        <v>0</v>
      </c>
      <c r="BB9" s="30">
        <v>0</v>
      </c>
      <c r="BC9" s="23"/>
      <c r="BD9" s="71"/>
      <c r="BE9" s="71"/>
      <c r="BF9" s="71"/>
      <c r="BG9" s="71"/>
      <c r="BH9" s="27">
        <v>5.62</v>
      </c>
      <c r="BI9" s="28">
        <v>2</v>
      </c>
      <c r="BJ9" s="28"/>
      <c r="BK9" s="71"/>
      <c r="BL9" s="71"/>
      <c r="BM9" s="71"/>
      <c r="BN9" s="71"/>
      <c r="BO9" s="29">
        <v>0</v>
      </c>
      <c r="BP9" s="30">
        <v>0</v>
      </c>
      <c r="BQ9" s="23"/>
      <c r="BR9" s="71"/>
      <c r="BS9" s="71"/>
      <c r="BT9" s="71"/>
      <c r="BU9" s="85"/>
      <c r="BV9" s="31">
        <f t="shared" ref="BV9:BW9" si="5">D9+K9+R9+Y9+AF9+AM9+AT9+BA9+BH9+BO9</f>
        <v>130.03</v>
      </c>
      <c r="BW9" s="32">
        <f t="shared" si="5"/>
        <v>16</v>
      </c>
      <c r="BX9" s="88"/>
    </row>
    <row r="10" spans="1:76" ht="16.5" x14ac:dyDescent="0.25">
      <c r="A10" s="75"/>
      <c r="B10" s="33" t="s">
        <v>67</v>
      </c>
      <c r="C10" s="33" t="s">
        <v>68</v>
      </c>
      <c r="D10" s="27">
        <v>40.46</v>
      </c>
      <c r="E10" s="28">
        <v>2</v>
      </c>
      <c r="F10" s="28"/>
      <c r="G10" s="71"/>
      <c r="H10" s="71"/>
      <c r="I10" s="71"/>
      <c r="J10" s="71"/>
      <c r="K10" s="29">
        <v>41.62</v>
      </c>
      <c r="L10" s="30">
        <v>2</v>
      </c>
      <c r="M10" s="23" t="s">
        <v>69</v>
      </c>
      <c r="N10" s="71"/>
      <c r="O10" s="71"/>
      <c r="P10" s="71"/>
      <c r="Q10" s="71"/>
      <c r="R10" s="27">
        <v>41.56</v>
      </c>
      <c r="S10" s="28">
        <v>2</v>
      </c>
      <c r="T10" s="28">
        <v>9.3000000000000007</v>
      </c>
      <c r="U10" s="71"/>
      <c r="V10" s="71"/>
      <c r="W10" s="71"/>
      <c r="X10" s="71"/>
      <c r="Y10" s="29">
        <v>50.66</v>
      </c>
      <c r="Z10" s="30">
        <v>2</v>
      </c>
      <c r="AA10" s="23"/>
      <c r="AB10" s="71"/>
      <c r="AC10" s="71"/>
      <c r="AD10" s="71"/>
      <c r="AE10" s="71"/>
      <c r="AF10" s="27">
        <v>61.27</v>
      </c>
      <c r="AG10" s="28">
        <v>2</v>
      </c>
      <c r="AH10" s="28"/>
      <c r="AI10" s="71"/>
      <c r="AJ10" s="71"/>
      <c r="AK10" s="71"/>
      <c r="AL10" s="71"/>
      <c r="AM10" s="29">
        <v>53.52</v>
      </c>
      <c r="AN10" s="30">
        <v>2</v>
      </c>
      <c r="AO10" s="23"/>
      <c r="AP10" s="71"/>
      <c r="AQ10" s="71"/>
      <c r="AR10" s="71"/>
      <c r="AS10" s="71"/>
      <c r="AT10" s="27">
        <v>41.75</v>
      </c>
      <c r="AU10" s="28">
        <v>2</v>
      </c>
      <c r="AV10" s="28"/>
      <c r="AW10" s="71"/>
      <c r="AX10" s="71"/>
      <c r="AY10" s="71"/>
      <c r="AZ10" s="71"/>
      <c r="BA10" s="29">
        <v>45.47</v>
      </c>
      <c r="BB10" s="30">
        <v>2</v>
      </c>
      <c r="BC10" s="23"/>
      <c r="BD10" s="71"/>
      <c r="BE10" s="71"/>
      <c r="BF10" s="71"/>
      <c r="BG10" s="71"/>
      <c r="BH10" s="27">
        <v>47.35</v>
      </c>
      <c r="BI10" s="28">
        <v>2</v>
      </c>
      <c r="BJ10" s="28"/>
      <c r="BK10" s="71"/>
      <c r="BL10" s="71"/>
      <c r="BM10" s="71"/>
      <c r="BN10" s="71"/>
      <c r="BO10" s="29">
        <v>58.28</v>
      </c>
      <c r="BP10" s="30">
        <v>2</v>
      </c>
      <c r="BQ10" s="23"/>
      <c r="BR10" s="71"/>
      <c r="BS10" s="71"/>
      <c r="BT10" s="71"/>
      <c r="BU10" s="85"/>
      <c r="BV10" s="31">
        <f t="shared" ref="BV10:BW10" si="6">D10+K10+R10+Y10+AF10+AM10+AT10+BA10+BH10+BO10</f>
        <v>481.94000000000005</v>
      </c>
      <c r="BW10" s="32">
        <f t="shared" si="6"/>
        <v>20</v>
      </c>
      <c r="BX10" s="88"/>
    </row>
    <row r="11" spans="1:76" ht="16.5" x14ac:dyDescent="0.25">
      <c r="A11" s="75"/>
      <c r="B11" s="33" t="s">
        <v>70</v>
      </c>
      <c r="C11" s="33" t="s">
        <v>71</v>
      </c>
      <c r="D11" s="27">
        <v>11</v>
      </c>
      <c r="E11" s="28">
        <v>2</v>
      </c>
      <c r="F11" s="28"/>
      <c r="G11" s="71"/>
      <c r="H11" s="71"/>
      <c r="I11" s="71"/>
      <c r="J11" s="71"/>
      <c r="K11" s="29">
        <v>14.7</v>
      </c>
      <c r="L11" s="30">
        <v>2</v>
      </c>
      <c r="M11" s="23"/>
      <c r="N11" s="71"/>
      <c r="O11" s="71"/>
      <c r="P11" s="71"/>
      <c r="Q11" s="71"/>
      <c r="R11" s="27">
        <v>8.24</v>
      </c>
      <c r="S11" s="28">
        <v>2</v>
      </c>
      <c r="T11" s="28">
        <v>8.24</v>
      </c>
      <c r="U11" s="71"/>
      <c r="V11" s="71"/>
      <c r="W11" s="71"/>
      <c r="X11" s="71"/>
      <c r="Y11" s="29">
        <v>14.06</v>
      </c>
      <c r="Z11" s="30">
        <v>2</v>
      </c>
      <c r="AA11" s="23"/>
      <c r="AB11" s="71"/>
      <c r="AC11" s="71"/>
      <c r="AD11" s="71"/>
      <c r="AE11" s="71"/>
      <c r="AF11" s="27">
        <v>4.4400000000000004</v>
      </c>
      <c r="AG11" s="28">
        <v>2</v>
      </c>
      <c r="AH11" s="28"/>
      <c r="AI11" s="71"/>
      <c r="AJ11" s="71"/>
      <c r="AK11" s="71"/>
      <c r="AL11" s="71"/>
      <c r="AM11" s="29">
        <v>5.01</v>
      </c>
      <c r="AN11" s="30">
        <v>2</v>
      </c>
      <c r="AO11" s="23"/>
      <c r="AP11" s="71"/>
      <c r="AQ11" s="71"/>
      <c r="AR11" s="71"/>
      <c r="AS11" s="71"/>
      <c r="AT11" s="27">
        <v>0</v>
      </c>
      <c r="AU11" s="28">
        <v>0</v>
      </c>
      <c r="AV11" s="28"/>
      <c r="AW11" s="71"/>
      <c r="AX11" s="71"/>
      <c r="AY11" s="71"/>
      <c r="AZ11" s="71"/>
      <c r="BA11" s="29">
        <v>0</v>
      </c>
      <c r="BB11" s="30">
        <v>0</v>
      </c>
      <c r="BC11" s="23"/>
      <c r="BD11" s="71"/>
      <c r="BE11" s="71"/>
      <c r="BF11" s="71"/>
      <c r="BG11" s="71"/>
      <c r="BH11" s="27">
        <v>0</v>
      </c>
      <c r="BI11" s="28">
        <v>0</v>
      </c>
      <c r="BJ11" s="28"/>
      <c r="BK11" s="71"/>
      <c r="BL11" s="71"/>
      <c r="BM11" s="71"/>
      <c r="BN11" s="71"/>
      <c r="BO11" s="29">
        <v>0</v>
      </c>
      <c r="BP11" s="30">
        <v>0</v>
      </c>
      <c r="BQ11" s="23"/>
      <c r="BR11" s="71"/>
      <c r="BS11" s="71"/>
      <c r="BT11" s="71"/>
      <c r="BU11" s="85"/>
      <c r="BV11" s="31">
        <f t="shared" ref="BV11:BW11" si="7">D11+K11+R11+Y11+AF11+AM11+AT11+BA11+BH11+BO11</f>
        <v>57.449999999999996</v>
      </c>
      <c r="BW11" s="32">
        <f t="shared" si="7"/>
        <v>12</v>
      </c>
      <c r="BX11" s="88"/>
    </row>
    <row r="12" spans="1:76" ht="16.5" x14ac:dyDescent="0.25">
      <c r="A12" s="75"/>
      <c r="B12" s="33" t="s">
        <v>72</v>
      </c>
      <c r="C12" s="33" t="s">
        <v>73</v>
      </c>
      <c r="D12" s="27">
        <v>36.78</v>
      </c>
      <c r="E12" s="28">
        <v>2</v>
      </c>
      <c r="F12" s="28"/>
      <c r="G12" s="71"/>
      <c r="H12" s="71"/>
      <c r="I12" s="71"/>
      <c r="J12" s="71"/>
      <c r="K12" s="29">
        <v>33.26</v>
      </c>
      <c r="L12" s="30">
        <v>2</v>
      </c>
      <c r="M12" s="23"/>
      <c r="N12" s="71"/>
      <c r="O12" s="71"/>
      <c r="P12" s="71"/>
      <c r="Q12" s="71"/>
      <c r="R12" s="27">
        <v>32.24</v>
      </c>
      <c r="S12" s="28">
        <v>2</v>
      </c>
      <c r="T12" s="28">
        <v>11.15</v>
      </c>
      <c r="U12" s="71"/>
      <c r="V12" s="71"/>
      <c r="W12" s="71"/>
      <c r="X12" s="71"/>
      <c r="Y12" s="29">
        <v>44.07</v>
      </c>
      <c r="Z12" s="30">
        <v>2</v>
      </c>
      <c r="AA12" s="23">
        <v>53.06</v>
      </c>
      <c r="AB12" s="71"/>
      <c r="AC12" s="71"/>
      <c r="AD12" s="71"/>
      <c r="AE12" s="71"/>
      <c r="AF12" s="27">
        <v>62.88</v>
      </c>
      <c r="AG12" s="28">
        <v>2</v>
      </c>
      <c r="AH12" s="28"/>
      <c r="AI12" s="71"/>
      <c r="AJ12" s="71"/>
      <c r="AK12" s="71"/>
      <c r="AL12" s="71"/>
      <c r="AM12" s="29">
        <v>28.96</v>
      </c>
      <c r="AN12" s="30">
        <v>2</v>
      </c>
      <c r="AO12" s="23"/>
      <c r="AP12" s="71"/>
      <c r="AQ12" s="71"/>
      <c r="AR12" s="71"/>
      <c r="AS12" s="71"/>
      <c r="AT12" s="27">
        <v>50.49</v>
      </c>
      <c r="AU12" s="28">
        <v>2</v>
      </c>
      <c r="AV12" s="28"/>
      <c r="AW12" s="71"/>
      <c r="AX12" s="71"/>
      <c r="AY12" s="71"/>
      <c r="AZ12" s="71"/>
      <c r="BA12" s="29">
        <v>68.81</v>
      </c>
      <c r="BB12" s="30">
        <v>2</v>
      </c>
      <c r="BC12" s="23"/>
      <c r="BD12" s="71"/>
      <c r="BE12" s="71"/>
      <c r="BF12" s="71"/>
      <c r="BG12" s="71"/>
      <c r="BH12" s="27">
        <v>31.63</v>
      </c>
      <c r="BI12" s="28">
        <v>2</v>
      </c>
      <c r="BJ12" s="28"/>
      <c r="BK12" s="71"/>
      <c r="BL12" s="71"/>
      <c r="BM12" s="71"/>
      <c r="BN12" s="71"/>
      <c r="BO12" s="29">
        <v>26.19</v>
      </c>
      <c r="BP12" s="30">
        <v>2</v>
      </c>
      <c r="BQ12" s="23"/>
      <c r="BR12" s="71"/>
      <c r="BS12" s="71"/>
      <c r="BT12" s="71"/>
      <c r="BU12" s="85"/>
      <c r="BV12" s="31">
        <f t="shared" ref="BV12:BW12" si="8">D12+K12+R12+Y12+AF12+AM12+AT12+BA12+BH12+BO12</f>
        <v>415.31</v>
      </c>
      <c r="BW12" s="32">
        <f t="shared" si="8"/>
        <v>20</v>
      </c>
      <c r="BX12" s="88"/>
    </row>
    <row r="13" spans="1:76" ht="16.5" x14ac:dyDescent="0.25">
      <c r="A13" s="75"/>
      <c r="B13" s="33" t="s">
        <v>74</v>
      </c>
      <c r="C13" s="33" t="s">
        <v>75</v>
      </c>
      <c r="D13" s="27">
        <v>9.06</v>
      </c>
      <c r="E13" s="28">
        <v>2</v>
      </c>
      <c r="F13" s="28"/>
      <c r="G13" s="71"/>
      <c r="H13" s="71"/>
      <c r="I13" s="71"/>
      <c r="J13" s="71"/>
      <c r="K13" s="29">
        <v>20.95</v>
      </c>
      <c r="L13" s="30">
        <v>2</v>
      </c>
      <c r="M13" s="23"/>
      <c r="N13" s="71"/>
      <c r="O13" s="71"/>
      <c r="P13" s="71"/>
      <c r="Q13" s="71"/>
      <c r="R13" s="27">
        <v>20.13</v>
      </c>
      <c r="S13" s="28">
        <v>2</v>
      </c>
      <c r="T13" s="28">
        <v>9.25</v>
      </c>
      <c r="U13" s="71"/>
      <c r="V13" s="71"/>
      <c r="W13" s="71"/>
      <c r="X13" s="71"/>
      <c r="Y13" s="29">
        <v>23.95</v>
      </c>
      <c r="Z13" s="30">
        <v>2</v>
      </c>
      <c r="AA13" s="23"/>
      <c r="AB13" s="71"/>
      <c r="AC13" s="71"/>
      <c r="AD13" s="71"/>
      <c r="AE13" s="71"/>
      <c r="AF13" s="27">
        <v>35.520000000000003</v>
      </c>
      <c r="AG13" s="28">
        <v>2</v>
      </c>
      <c r="AH13" s="28"/>
      <c r="AI13" s="71"/>
      <c r="AJ13" s="71"/>
      <c r="AK13" s="71"/>
      <c r="AL13" s="71"/>
      <c r="AM13" s="29">
        <v>26.22</v>
      </c>
      <c r="AN13" s="30">
        <v>2</v>
      </c>
      <c r="AO13" s="23"/>
      <c r="AP13" s="71"/>
      <c r="AQ13" s="71"/>
      <c r="AR13" s="71"/>
      <c r="AS13" s="71"/>
      <c r="AT13" s="27">
        <v>33.450000000000003</v>
      </c>
      <c r="AU13" s="28">
        <v>2</v>
      </c>
      <c r="AV13" s="28"/>
      <c r="AW13" s="71"/>
      <c r="AX13" s="71"/>
      <c r="AY13" s="71"/>
      <c r="AZ13" s="71"/>
      <c r="BA13" s="29">
        <v>29.98</v>
      </c>
      <c r="BB13" s="30">
        <v>2</v>
      </c>
      <c r="BC13" s="23"/>
      <c r="BD13" s="71"/>
      <c r="BE13" s="71"/>
      <c r="BF13" s="71"/>
      <c r="BG13" s="71"/>
      <c r="BH13" s="27">
        <v>17.16</v>
      </c>
      <c r="BI13" s="28">
        <v>2</v>
      </c>
      <c r="BJ13" s="28"/>
      <c r="BK13" s="71"/>
      <c r="BL13" s="71"/>
      <c r="BM13" s="71"/>
      <c r="BN13" s="71"/>
      <c r="BO13" s="29">
        <v>10.08</v>
      </c>
      <c r="BP13" s="30">
        <v>2</v>
      </c>
      <c r="BQ13" s="23"/>
      <c r="BR13" s="71"/>
      <c r="BS13" s="71"/>
      <c r="BT13" s="71"/>
      <c r="BU13" s="85"/>
      <c r="BV13" s="31">
        <f t="shared" ref="BV13:BW13" si="9">D13+K13+R13+Y13+AF13+AM13+AT13+BA13+BH13+BO13</f>
        <v>226.50000000000003</v>
      </c>
      <c r="BW13" s="32">
        <f t="shared" si="9"/>
        <v>20</v>
      </c>
      <c r="BX13" s="88"/>
    </row>
    <row r="14" spans="1:76" ht="16.5" x14ac:dyDescent="0.25">
      <c r="A14" s="75"/>
      <c r="B14" s="33" t="s">
        <v>76</v>
      </c>
      <c r="C14" s="33" t="s">
        <v>77</v>
      </c>
      <c r="D14" s="27">
        <v>65.44</v>
      </c>
      <c r="E14" s="28">
        <v>2</v>
      </c>
      <c r="F14" s="28"/>
      <c r="G14" s="71"/>
      <c r="H14" s="71"/>
      <c r="I14" s="71"/>
      <c r="J14" s="71"/>
      <c r="K14" s="29">
        <v>52.81</v>
      </c>
      <c r="L14" s="30">
        <v>2</v>
      </c>
      <c r="M14" s="35" t="s">
        <v>78</v>
      </c>
      <c r="N14" s="71"/>
      <c r="O14" s="71"/>
      <c r="P14" s="71"/>
      <c r="Q14" s="71"/>
      <c r="R14" s="27">
        <v>47.02</v>
      </c>
      <c r="S14" s="28">
        <v>2</v>
      </c>
      <c r="T14" s="28">
        <v>12.45</v>
      </c>
      <c r="U14" s="71"/>
      <c r="V14" s="71"/>
      <c r="W14" s="71"/>
      <c r="X14" s="71"/>
      <c r="Y14" s="29">
        <v>56.07</v>
      </c>
      <c r="Z14" s="30">
        <v>2</v>
      </c>
      <c r="AA14" s="23"/>
      <c r="AB14" s="71"/>
      <c r="AC14" s="71"/>
      <c r="AD14" s="71"/>
      <c r="AE14" s="71"/>
      <c r="AF14" s="27">
        <v>39.630000000000003</v>
      </c>
      <c r="AG14" s="28">
        <v>2</v>
      </c>
      <c r="AH14" s="28"/>
      <c r="AI14" s="71"/>
      <c r="AJ14" s="71"/>
      <c r="AK14" s="71"/>
      <c r="AL14" s="71"/>
      <c r="AM14" s="29">
        <v>58.16</v>
      </c>
      <c r="AN14" s="30">
        <v>2</v>
      </c>
      <c r="AO14" s="23"/>
      <c r="AP14" s="71"/>
      <c r="AQ14" s="71"/>
      <c r="AR14" s="71"/>
      <c r="AS14" s="71"/>
      <c r="AT14" s="27">
        <v>5.79</v>
      </c>
      <c r="AU14" s="28">
        <v>2</v>
      </c>
      <c r="AV14" s="28"/>
      <c r="AW14" s="71"/>
      <c r="AX14" s="71"/>
      <c r="AY14" s="71"/>
      <c r="AZ14" s="71"/>
      <c r="BA14" s="29">
        <v>54.27</v>
      </c>
      <c r="BB14" s="30">
        <v>2</v>
      </c>
      <c r="BC14" s="23"/>
      <c r="BD14" s="71"/>
      <c r="BE14" s="71"/>
      <c r="BF14" s="71"/>
      <c r="BG14" s="71"/>
      <c r="BH14" s="27">
        <v>74.209999999999994</v>
      </c>
      <c r="BI14" s="28">
        <v>2</v>
      </c>
      <c r="BJ14" s="28"/>
      <c r="BK14" s="71"/>
      <c r="BL14" s="71"/>
      <c r="BM14" s="71"/>
      <c r="BN14" s="71"/>
      <c r="BO14" s="29">
        <v>47.11</v>
      </c>
      <c r="BP14" s="30">
        <v>2</v>
      </c>
      <c r="BQ14" s="23"/>
      <c r="BR14" s="71"/>
      <c r="BS14" s="71"/>
      <c r="BT14" s="71"/>
      <c r="BU14" s="85"/>
      <c r="BV14" s="31">
        <f t="shared" ref="BV14:BW14" si="10">D14+K14+R14+Y14+AF14+AM14+AT14+BA14+BH14+BO14</f>
        <v>500.51</v>
      </c>
      <c r="BW14" s="32">
        <f t="shared" si="10"/>
        <v>20</v>
      </c>
      <c r="BX14" s="88"/>
    </row>
    <row r="15" spans="1:76" ht="16.5" x14ac:dyDescent="0.25">
      <c r="A15" s="75"/>
      <c r="B15" s="33"/>
      <c r="C15" s="33"/>
      <c r="D15" s="27"/>
      <c r="E15" s="28"/>
      <c r="F15" s="28"/>
      <c r="G15" s="71"/>
      <c r="H15" s="71"/>
      <c r="I15" s="71"/>
      <c r="J15" s="71"/>
      <c r="K15" s="29"/>
      <c r="L15" s="36"/>
      <c r="M15" s="23"/>
      <c r="N15" s="71"/>
      <c r="O15" s="71"/>
      <c r="P15" s="71"/>
      <c r="Q15" s="71"/>
      <c r="R15" s="27"/>
      <c r="S15" s="28"/>
      <c r="T15" s="28">
        <v>12.41</v>
      </c>
      <c r="U15" s="71"/>
      <c r="V15" s="71"/>
      <c r="W15" s="71"/>
      <c r="X15" s="71"/>
      <c r="Y15" s="29"/>
      <c r="Z15" s="36"/>
      <c r="AA15" s="23"/>
      <c r="AB15" s="71"/>
      <c r="AC15" s="71"/>
      <c r="AD15" s="71"/>
      <c r="AE15" s="71"/>
      <c r="AF15" s="27"/>
      <c r="AG15" s="28"/>
      <c r="AH15" s="28"/>
      <c r="AI15" s="71"/>
      <c r="AJ15" s="71"/>
      <c r="AK15" s="71"/>
      <c r="AL15" s="71"/>
      <c r="AM15" s="29"/>
      <c r="AN15" s="36"/>
      <c r="AO15" s="23"/>
      <c r="AP15" s="71"/>
      <c r="AQ15" s="71"/>
      <c r="AR15" s="71"/>
      <c r="AS15" s="71"/>
      <c r="AT15" s="27"/>
      <c r="AU15" s="28"/>
      <c r="AV15" s="28"/>
      <c r="AW15" s="71"/>
      <c r="AX15" s="71"/>
      <c r="AY15" s="71"/>
      <c r="AZ15" s="71"/>
      <c r="BA15" s="29"/>
      <c r="BB15" s="36"/>
      <c r="BC15" s="23"/>
      <c r="BD15" s="71"/>
      <c r="BE15" s="71"/>
      <c r="BF15" s="71"/>
      <c r="BG15" s="71"/>
      <c r="BH15" s="27"/>
      <c r="BI15" s="28"/>
      <c r="BJ15" s="28"/>
      <c r="BK15" s="71"/>
      <c r="BL15" s="71"/>
      <c r="BM15" s="71"/>
      <c r="BN15" s="71"/>
      <c r="BO15" s="29"/>
      <c r="BP15" s="36"/>
      <c r="BQ15" s="23"/>
      <c r="BR15" s="71"/>
      <c r="BS15" s="71"/>
      <c r="BT15" s="71"/>
      <c r="BU15" s="85"/>
      <c r="BV15" s="37"/>
      <c r="BW15" s="32"/>
      <c r="BX15" s="88"/>
    </row>
    <row r="16" spans="1:76" ht="16.5" x14ac:dyDescent="0.25">
      <c r="A16" s="76"/>
      <c r="B16" s="38"/>
      <c r="C16" s="39" t="s">
        <v>79</v>
      </c>
      <c r="D16" s="40">
        <f t="shared" ref="D16:E16" si="11">SUM(D4:D15)</f>
        <v>472.38</v>
      </c>
      <c r="E16" s="41">
        <f t="shared" si="11"/>
        <v>22</v>
      </c>
      <c r="F16" s="42"/>
      <c r="G16" s="72"/>
      <c r="H16" s="72"/>
      <c r="I16" s="72"/>
      <c r="J16" s="72"/>
      <c r="K16" s="43">
        <f t="shared" ref="K16:L16" si="12">SUM(K4:K15)</f>
        <v>444.27</v>
      </c>
      <c r="L16" s="44">
        <f t="shared" si="12"/>
        <v>22</v>
      </c>
      <c r="M16" s="45"/>
      <c r="N16" s="72"/>
      <c r="O16" s="72"/>
      <c r="P16" s="72"/>
      <c r="Q16" s="72"/>
      <c r="R16" s="40">
        <f t="shared" ref="R16:T16" si="13">SUM(R4:R15)</f>
        <v>400.96000000000004</v>
      </c>
      <c r="S16" s="41">
        <f t="shared" si="13"/>
        <v>22</v>
      </c>
      <c r="T16" s="40">
        <f t="shared" si="13"/>
        <v>132.06</v>
      </c>
      <c r="U16" s="72"/>
      <c r="V16" s="72"/>
      <c r="W16" s="72"/>
      <c r="X16" s="72"/>
      <c r="Y16" s="43">
        <f t="shared" ref="Y16:Z16" si="14">SUM(Y4:Y15)</f>
        <v>501.80999999999995</v>
      </c>
      <c r="Z16" s="44">
        <f t="shared" si="14"/>
        <v>22</v>
      </c>
      <c r="AA16" s="45"/>
      <c r="AB16" s="72"/>
      <c r="AC16" s="72"/>
      <c r="AD16" s="72"/>
      <c r="AE16" s="72"/>
      <c r="AF16" s="40">
        <f t="shared" ref="AF16:AG16" si="15">SUM(AF4:AF15)</f>
        <v>633.66</v>
      </c>
      <c r="AG16" s="41">
        <f t="shared" si="15"/>
        <v>22</v>
      </c>
      <c r="AH16" s="40">
        <f>AF16-349</f>
        <v>284.65999999999997</v>
      </c>
      <c r="AI16" s="72"/>
      <c r="AJ16" s="72"/>
      <c r="AK16" s="72"/>
      <c r="AL16" s="72"/>
      <c r="AM16" s="43">
        <f t="shared" ref="AM16:AN16" si="16">SUM(AM4:AM15)</f>
        <v>460.44999999999993</v>
      </c>
      <c r="AN16" s="44">
        <f t="shared" si="16"/>
        <v>22</v>
      </c>
      <c r="AO16" s="46">
        <v>17.350000000000001</v>
      </c>
      <c r="AP16" s="72"/>
      <c r="AQ16" s="72"/>
      <c r="AR16" s="72"/>
      <c r="AS16" s="72"/>
      <c r="AT16" s="40">
        <f t="shared" ref="AT16:AU16" si="17">SUM(AT4:AT15)</f>
        <v>443.58</v>
      </c>
      <c r="AU16" s="41">
        <f t="shared" si="17"/>
        <v>20</v>
      </c>
      <c r="AV16" s="42">
        <v>48</v>
      </c>
      <c r="AW16" s="72"/>
      <c r="AX16" s="72"/>
      <c r="AY16" s="72"/>
      <c r="AZ16" s="72"/>
      <c r="BA16" s="43">
        <f t="shared" ref="BA16:BB16" si="18">SUM(BA4:BA15)</f>
        <v>476.04</v>
      </c>
      <c r="BB16" s="44">
        <f t="shared" si="18"/>
        <v>18</v>
      </c>
      <c r="BC16" s="45"/>
      <c r="BD16" s="72"/>
      <c r="BE16" s="72"/>
      <c r="BF16" s="72"/>
      <c r="BG16" s="72"/>
      <c r="BH16" s="40">
        <f t="shared" ref="BH16:BI16" si="19">SUM(BH4:BH15)</f>
        <v>416.44000000000005</v>
      </c>
      <c r="BI16" s="41">
        <f t="shared" si="19"/>
        <v>20</v>
      </c>
      <c r="BJ16" s="42"/>
      <c r="BK16" s="72"/>
      <c r="BL16" s="72"/>
      <c r="BM16" s="72"/>
      <c r="BN16" s="72"/>
      <c r="BO16" s="43">
        <f t="shared" ref="BO16:BP16" si="20">SUM(BO4:BO15)</f>
        <v>338.61</v>
      </c>
      <c r="BP16" s="44">
        <f t="shared" si="20"/>
        <v>18</v>
      </c>
      <c r="BQ16" s="45" t="s">
        <v>80</v>
      </c>
      <c r="BR16" s="72"/>
      <c r="BS16" s="72"/>
      <c r="BT16" s="72"/>
      <c r="BU16" s="86"/>
      <c r="BV16" s="47">
        <f t="shared" ref="BV16:BW16" si="21">SUM(BV4:BV15)</f>
        <v>4588.2</v>
      </c>
      <c r="BW16" s="48">
        <f t="shared" si="21"/>
        <v>208</v>
      </c>
      <c r="BX16" s="89"/>
    </row>
    <row r="17" spans="1:76" ht="16.5" x14ac:dyDescent="0.25">
      <c r="A17" s="74" t="s">
        <v>81</v>
      </c>
      <c r="B17" s="49" t="s">
        <v>82</v>
      </c>
      <c r="C17" s="49" t="s">
        <v>83</v>
      </c>
      <c r="D17" s="18">
        <v>45.1</v>
      </c>
      <c r="E17" s="19">
        <v>2</v>
      </c>
      <c r="F17" s="19"/>
      <c r="G17" s="70">
        <v>3</v>
      </c>
      <c r="H17" s="70">
        <v>0</v>
      </c>
      <c r="I17" s="70">
        <v>0</v>
      </c>
      <c r="J17" s="70">
        <f>G17+H17+I17</f>
        <v>3</v>
      </c>
      <c r="K17" s="20">
        <v>51.48</v>
      </c>
      <c r="L17" s="21">
        <v>2</v>
      </c>
      <c r="M17" s="22"/>
      <c r="N17" s="73">
        <v>3</v>
      </c>
      <c r="O17" s="73">
        <v>0</v>
      </c>
      <c r="P17" s="73">
        <v>1</v>
      </c>
      <c r="Q17" s="73">
        <f>N17+O17+P17</f>
        <v>4</v>
      </c>
      <c r="R17" s="18">
        <v>45.17</v>
      </c>
      <c r="S17" s="19">
        <v>2</v>
      </c>
      <c r="T17" s="18">
        <v>11.79</v>
      </c>
      <c r="U17" s="70">
        <v>3</v>
      </c>
      <c r="V17" s="70">
        <v>0</v>
      </c>
      <c r="W17" s="70">
        <v>1</v>
      </c>
      <c r="X17" s="70">
        <f>U17+V17+W17</f>
        <v>4</v>
      </c>
      <c r="Y17" s="20">
        <v>51.68</v>
      </c>
      <c r="Z17" s="21">
        <v>2</v>
      </c>
      <c r="AA17" s="22"/>
      <c r="AB17" s="73">
        <v>3</v>
      </c>
      <c r="AC17" s="73">
        <v>1</v>
      </c>
      <c r="AD17" s="73">
        <v>1</v>
      </c>
      <c r="AE17" s="73">
        <f>AB17+AC17+AD17</f>
        <v>5</v>
      </c>
      <c r="AF17" s="19">
        <v>61.91</v>
      </c>
      <c r="AG17" s="19">
        <v>2</v>
      </c>
      <c r="AH17" s="19"/>
      <c r="AI17" s="70">
        <v>3</v>
      </c>
      <c r="AJ17" s="70">
        <v>0</v>
      </c>
      <c r="AK17" s="70">
        <v>0</v>
      </c>
      <c r="AL17" s="70">
        <f>AI17+AJ17+AK17</f>
        <v>3</v>
      </c>
      <c r="AM17" s="20">
        <v>53.55</v>
      </c>
      <c r="AN17" s="21">
        <v>2</v>
      </c>
      <c r="AO17" s="22"/>
      <c r="AP17" s="73">
        <v>3</v>
      </c>
      <c r="AQ17" s="73">
        <v>1</v>
      </c>
      <c r="AR17" s="73">
        <v>1</v>
      </c>
      <c r="AS17" s="73">
        <f>AP17+AQ17+AR17</f>
        <v>5</v>
      </c>
      <c r="AT17" s="18">
        <v>38.85</v>
      </c>
      <c r="AU17" s="19">
        <v>2</v>
      </c>
      <c r="AV17" s="19"/>
      <c r="AW17" s="70">
        <v>3</v>
      </c>
      <c r="AX17" s="70">
        <v>1</v>
      </c>
      <c r="AY17" s="70">
        <v>0</v>
      </c>
      <c r="AZ17" s="70">
        <f>AW17+AX17+AY17</f>
        <v>4</v>
      </c>
      <c r="BA17" s="20">
        <v>44.9</v>
      </c>
      <c r="BB17" s="21">
        <v>2</v>
      </c>
      <c r="BC17" s="22"/>
      <c r="BD17" s="73">
        <v>3</v>
      </c>
      <c r="BE17" s="73">
        <v>2</v>
      </c>
      <c r="BF17" s="73"/>
      <c r="BG17" s="73">
        <f>BD17+BE17+BF17</f>
        <v>5</v>
      </c>
      <c r="BH17" s="18">
        <v>39.35</v>
      </c>
      <c r="BI17" s="19">
        <v>2</v>
      </c>
      <c r="BJ17" s="19"/>
      <c r="BK17" s="70">
        <v>3</v>
      </c>
      <c r="BL17" s="70"/>
      <c r="BM17" s="70"/>
      <c r="BN17" s="70">
        <f>BK17+BL17+BM17</f>
        <v>3</v>
      </c>
      <c r="BO17" s="20">
        <v>42.73</v>
      </c>
      <c r="BP17" s="21">
        <v>2</v>
      </c>
      <c r="BQ17" s="22"/>
      <c r="BR17" s="73">
        <v>3</v>
      </c>
      <c r="BS17" s="73">
        <v>3</v>
      </c>
      <c r="BT17" s="73">
        <v>0</v>
      </c>
      <c r="BU17" s="84">
        <f>BR17+BS17+BT17</f>
        <v>6</v>
      </c>
      <c r="BV17" s="24">
        <f t="shared" ref="BV17:BW17" si="22">D17+K17+R17+Y17+AF17+AM17+AT17+BA17+BH17+BO17</f>
        <v>474.72</v>
      </c>
      <c r="BW17" s="25">
        <f t="shared" si="22"/>
        <v>20</v>
      </c>
      <c r="BX17" s="87">
        <f>J17+Q17+X17+AE17+AL17+AS17+AZ17+BG17+BN17+BU17</f>
        <v>42</v>
      </c>
    </row>
    <row r="18" spans="1:76" ht="16.5" x14ac:dyDescent="0.25">
      <c r="A18" s="75"/>
      <c r="B18" s="50" t="s">
        <v>84</v>
      </c>
      <c r="C18" s="50" t="s">
        <v>85</v>
      </c>
      <c r="D18" s="27">
        <v>43.61</v>
      </c>
      <c r="E18" s="28">
        <v>2</v>
      </c>
      <c r="F18" s="28" t="s">
        <v>86</v>
      </c>
      <c r="G18" s="71"/>
      <c r="H18" s="71"/>
      <c r="I18" s="71"/>
      <c r="J18" s="71"/>
      <c r="K18" s="29">
        <v>17.09</v>
      </c>
      <c r="L18" s="30">
        <v>2</v>
      </c>
      <c r="M18" s="23"/>
      <c r="N18" s="71"/>
      <c r="O18" s="71"/>
      <c r="P18" s="71"/>
      <c r="Q18" s="71"/>
      <c r="R18" s="27">
        <v>0</v>
      </c>
      <c r="S18" s="28">
        <v>0</v>
      </c>
      <c r="T18" s="27">
        <v>11.62</v>
      </c>
      <c r="U18" s="71"/>
      <c r="V18" s="71"/>
      <c r="W18" s="71"/>
      <c r="X18" s="71"/>
      <c r="Y18" s="29">
        <v>31.11</v>
      </c>
      <c r="Z18" s="30">
        <v>2</v>
      </c>
      <c r="AA18" s="23"/>
      <c r="AB18" s="71"/>
      <c r="AC18" s="71"/>
      <c r="AD18" s="71"/>
      <c r="AE18" s="71"/>
      <c r="AF18" s="28">
        <v>76.349999999999994</v>
      </c>
      <c r="AG18" s="28">
        <v>2</v>
      </c>
      <c r="AH18" s="28"/>
      <c r="AI18" s="71"/>
      <c r="AJ18" s="71"/>
      <c r="AK18" s="71"/>
      <c r="AL18" s="71"/>
      <c r="AM18" s="29">
        <v>44.69</v>
      </c>
      <c r="AN18" s="30">
        <v>2</v>
      </c>
      <c r="AO18" s="23"/>
      <c r="AP18" s="71"/>
      <c r="AQ18" s="71"/>
      <c r="AR18" s="71"/>
      <c r="AS18" s="71"/>
      <c r="AT18" s="27">
        <v>51.04</v>
      </c>
      <c r="AU18" s="28">
        <v>2</v>
      </c>
      <c r="AV18" s="28"/>
      <c r="AW18" s="71"/>
      <c r="AX18" s="71"/>
      <c r="AY18" s="71"/>
      <c r="AZ18" s="71"/>
      <c r="BA18" s="29">
        <v>47.58</v>
      </c>
      <c r="BB18" s="30">
        <v>2</v>
      </c>
      <c r="BC18" s="23"/>
      <c r="BD18" s="71"/>
      <c r="BE18" s="71"/>
      <c r="BF18" s="71"/>
      <c r="BG18" s="71"/>
      <c r="BH18" s="27">
        <v>0</v>
      </c>
      <c r="BI18" s="28">
        <v>0</v>
      </c>
      <c r="BJ18" s="28"/>
      <c r="BK18" s="71"/>
      <c r="BL18" s="71"/>
      <c r="BM18" s="71"/>
      <c r="BN18" s="71"/>
      <c r="BO18" s="29">
        <v>28.57</v>
      </c>
      <c r="BP18" s="30">
        <v>2</v>
      </c>
      <c r="BQ18" s="23"/>
      <c r="BR18" s="71"/>
      <c r="BS18" s="71"/>
      <c r="BT18" s="71"/>
      <c r="BU18" s="85"/>
      <c r="BV18" s="31">
        <f t="shared" ref="BV18:BW18" si="23">D18+K18+R18+Y18+AF18+AM18+AT18+BA18+BH18+BO18</f>
        <v>340.03999999999996</v>
      </c>
      <c r="BW18" s="32">
        <f t="shared" si="23"/>
        <v>16</v>
      </c>
      <c r="BX18" s="88"/>
    </row>
    <row r="19" spans="1:76" ht="16.5" x14ac:dyDescent="0.25">
      <c r="A19" s="75"/>
      <c r="B19" s="33" t="s">
        <v>87</v>
      </c>
      <c r="C19" s="33" t="s">
        <v>88</v>
      </c>
      <c r="D19" s="27">
        <v>81.22</v>
      </c>
      <c r="E19" s="28">
        <v>2</v>
      </c>
      <c r="F19" s="28"/>
      <c r="G19" s="71"/>
      <c r="H19" s="71"/>
      <c r="I19" s="71"/>
      <c r="J19" s="71"/>
      <c r="K19" s="29">
        <v>61.9</v>
      </c>
      <c r="L19" s="30">
        <v>2</v>
      </c>
      <c r="M19" s="23"/>
      <c r="N19" s="71"/>
      <c r="O19" s="71"/>
      <c r="P19" s="71"/>
      <c r="Q19" s="71"/>
      <c r="R19" s="27">
        <v>64.31</v>
      </c>
      <c r="S19" s="28">
        <v>2</v>
      </c>
      <c r="T19" s="27">
        <v>11.51</v>
      </c>
      <c r="U19" s="71"/>
      <c r="V19" s="71"/>
      <c r="W19" s="71"/>
      <c r="X19" s="71"/>
      <c r="Y19" s="29">
        <v>58.68</v>
      </c>
      <c r="Z19" s="30">
        <v>2</v>
      </c>
      <c r="AA19" s="23"/>
      <c r="AB19" s="71"/>
      <c r="AC19" s="71"/>
      <c r="AD19" s="71"/>
      <c r="AE19" s="71"/>
      <c r="AF19" s="28">
        <v>127.25</v>
      </c>
      <c r="AG19" s="28">
        <v>2</v>
      </c>
      <c r="AH19" s="28"/>
      <c r="AI19" s="71"/>
      <c r="AJ19" s="71"/>
      <c r="AK19" s="71"/>
      <c r="AL19" s="71"/>
      <c r="AM19" s="29">
        <v>47.99</v>
      </c>
      <c r="AN19" s="30">
        <v>2</v>
      </c>
      <c r="AO19" s="23"/>
      <c r="AP19" s="71"/>
      <c r="AQ19" s="71"/>
      <c r="AR19" s="71"/>
      <c r="AS19" s="71"/>
      <c r="AT19" s="27">
        <v>101.86</v>
      </c>
      <c r="AU19" s="28">
        <v>2</v>
      </c>
      <c r="AV19" s="28"/>
      <c r="AW19" s="71"/>
      <c r="AX19" s="71"/>
      <c r="AY19" s="71"/>
      <c r="AZ19" s="71"/>
      <c r="BA19" s="29">
        <v>95.11</v>
      </c>
      <c r="BB19" s="30">
        <v>2</v>
      </c>
      <c r="BC19" s="23"/>
      <c r="BD19" s="71"/>
      <c r="BE19" s="71"/>
      <c r="BF19" s="71"/>
      <c r="BG19" s="71"/>
      <c r="BH19" s="27">
        <v>60.7</v>
      </c>
      <c r="BI19" s="28">
        <v>2</v>
      </c>
      <c r="BJ19" s="28"/>
      <c r="BK19" s="71"/>
      <c r="BL19" s="71"/>
      <c r="BM19" s="71"/>
      <c r="BN19" s="71"/>
      <c r="BO19" s="29">
        <v>101.89</v>
      </c>
      <c r="BP19" s="30">
        <v>2</v>
      </c>
      <c r="BQ19" s="23"/>
      <c r="BR19" s="71"/>
      <c r="BS19" s="71"/>
      <c r="BT19" s="71"/>
      <c r="BU19" s="85"/>
      <c r="BV19" s="31">
        <f t="shared" ref="BV19:BW19" si="24">D19+K19+R19+Y19+AF19+AM19+AT19+BA19+BH19+BO19</f>
        <v>800.91000000000008</v>
      </c>
      <c r="BW19" s="32">
        <f t="shared" si="24"/>
        <v>20</v>
      </c>
      <c r="BX19" s="88"/>
    </row>
    <row r="20" spans="1:76" ht="16.5" x14ac:dyDescent="0.25">
      <c r="A20" s="75"/>
      <c r="B20" s="33" t="s">
        <v>89</v>
      </c>
      <c r="C20" s="34" t="s">
        <v>90</v>
      </c>
      <c r="D20" s="27">
        <v>54.39</v>
      </c>
      <c r="E20" s="28">
        <v>2</v>
      </c>
      <c r="F20" s="28"/>
      <c r="G20" s="71"/>
      <c r="H20" s="71"/>
      <c r="I20" s="71"/>
      <c r="J20" s="71"/>
      <c r="K20" s="29">
        <v>43.89</v>
      </c>
      <c r="L20" s="30">
        <v>2</v>
      </c>
      <c r="M20" s="23" t="s">
        <v>91</v>
      </c>
      <c r="N20" s="71"/>
      <c r="O20" s="71"/>
      <c r="P20" s="71"/>
      <c r="Q20" s="71"/>
      <c r="R20" s="27">
        <v>56.31</v>
      </c>
      <c r="S20" s="28">
        <v>2</v>
      </c>
      <c r="T20" s="27">
        <v>12.91</v>
      </c>
      <c r="U20" s="71"/>
      <c r="V20" s="71"/>
      <c r="W20" s="71"/>
      <c r="X20" s="71"/>
      <c r="Y20" s="29">
        <v>48.07</v>
      </c>
      <c r="Z20" s="30">
        <v>2</v>
      </c>
      <c r="AA20" s="23"/>
      <c r="AB20" s="71"/>
      <c r="AC20" s="71"/>
      <c r="AD20" s="71"/>
      <c r="AE20" s="71"/>
      <c r="AF20" s="28">
        <v>68.61</v>
      </c>
      <c r="AG20" s="28">
        <v>2</v>
      </c>
      <c r="AH20" s="28"/>
      <c r="AI20" s="71"/>
      <c r="AJ20" s="71"/>
      <c r="AK20" s="71"/>
      <c r="AL20" s="71"/>
      <c r="AM20" s="29">
        <v>45.85</v>
      </c>
      <c r="AN20" s="30">
        <v>2</v>
      </c>
      <c r="AO20" s="23"/>
      <c r="AP20" s="71"/>
      <c r="AQ20" s="71"/>
      <c r="AR20" s="71"/>
      <c r="AS20" s="71"/>
      <c r="AT20" s="27">
        <v>54.68</v>
      </c>
      <c r="AU20" s="28">
        <v>2</v>
      </c>
      <c r="AV20" s="28"/>
      <c r="AW20" s="71"/>
      <c r="AX20" s="71"/>
      <c r="AY20" s="71"/>
      <c r="AZ20" s="71"/>
      <c r="BA20" s="29">
        <v>49.18</v>
      </c>
      <c r="BB20" s="30">
        <v>2</v>
      </c>
      <c r="BC20" s="23"/>
      <c r="BD20" s="71"/>
      <c r="BE20" s="71"/>
      <c r="BF20" s="71"/>
      <c r="BG20" s="71"/>
      <c r="BH20" s="27">
        <v>32.840000000000003</v>
      </c>
      <c r="BI20" s="28">
        <v>2</v>
      </c>
      <c r="BJ20" s="28"/>
      <c r="BK20" s="71"/>
      <c r="BL20" s="71"/>
      <c r="BM20" s="71"/>
      <c r="BN20" s="71"/>
      <c r="BO20" s="29">
        <v>38.369999999999997</v>
      </c>
      <c r="BP20" s="30">
        <v>2</v>
      </c>
      <c r="BQ20" s="23"/>
      <c r="BR20" s="71"/>
      <c r="BS20" s="71"/>
      <c r="BT20" s="71"/>
      <c r="BU20" s="85"/>
      <c r="BV20" s="31">
        <f t="shared" ref="BV20:BW20" si="25">D20+K20+R20+Y20+AF20+AM20+AT20+BA20+BH20+BO20</f>
        <v>492.19000000000005</v>
      </c>
      <c r="BW20" s="32">
        <f t="shared" si="25"/>
        <v>20</v>
      </c>
      <c r="BX20" s="88"/>
    </row>
    <row r="21" spans="1:76" ht="16.5" x14ac:dyDescent="0.25">
      <c r="A21" s="75"/>
      <c r="B21" s="33" t="s">
        <v>92</v>
      </c>
      <c r="C21" s="33" t="s">
        <v>93</v>
      </c>
      <c r="D21" s="27">
        <v>42.36</v>
      </c>
      <c r="E21" s="28">
        <v>2</v>
      </c>
      <c r="F21" s="28"/>
      <c r="G21" s="71"/>
      <c r="H21" s="71"/>
      <c r="I21" s="71"/>
      <c r="J21" s="71"/>
      <c r="K21" s="29">
        <v>48.52</v>
      </c>
      <c r="L21" s="30">
        <v>2</v>
      </c>
      <c r="M21" s="23"/>
      <c r="N21" s="71"/>
      <c r="O21" s="71"/>
      <c r="P21" s="71"/>
      <c r="Q21" s="71"/>
      <c r="R21" s="27">
        <v>46.32</v>
      </c>
      <c r="S21" s="28">
        <v>2</v>
      </c>
      <c r="T21" s="27">
        <v>11.81</v>
      </c>
      <c r="U21" s="71"/>
      <c r="V21" s="71"/>
      <c r="W21" s="71"/>
      <c r="X21" s="71"/>
      <c r="Y21" s="29">
        <v>35.380000000000003</v>
      </c>
      <c r="Z21" s="30">
        <v>2</v>
      </c>
      <c r="AA21" s="23"/>
      <c r="AB21" s="71"/>
      <c r="AC21" s="71"/>
      <c r="AD21" s="71"/>
      <c r="AE21" s="71"/>
      <c r="AF21" s="28">
        <v>61.17</v>
      </c>
      <c r="AG21" s="28">
        <v>2</v>
      </c>
      <c r="AH21" s="28"/>
      <c r="AI21" s="71"/>
      <c r="AJ21" s="71"/>
      <c r="AK21" s="71"/>
      <c r="AL21" s="71"/>
      <c r="AM21" s="29">
        <v>43.91</v>
      </c>
      <c r="AN21" s="30">
        <v>2</v>
      </c>
      <c r="AO21" s="23"/>
      <c r="AP21" s="71"/>
      <c r="AQ21" s="71"/>
      <c r="AR21" s="71"/>
      <c r="AS21" s="71"/>
      <c r="AT21" s="27">
        <v>37.270000000000003</v>
      </c>
      <c r="AU21" s="28">
        <v>2</v>
      </c>
      <c r="AV21" s="28"/>
      <c r="AW21" s="71"/>
      <c r="AX21" s="71"/>
      <c r="AY21" s="71"/>
      <c r="AZ21" s="71"/>
      <c r="BA21" s="29">
        <v>23.8</v>
      </c>
      <c r="BB21" s="30">
        <v>2</v>
      </c>
      <c r="BC21" s="23"/>
      <c r="BD21" s="71"/>
      <c r="BE21" s="71"/>
      <c r="BF21" s="71"/>
      <c r="BG21" s="71"/>
      <c r="BH21" s="27">
        <v>27.47</v>
      </c>
      <c r="BI21" s="28">
        <v>2</v>
      </c>
      <c r="BJ21" s="28"/>
      <c r="BK21" s="71"/>
      <c r="BL21" s="71"/>
      <c r="BM21" s="71"/>
      <c r="BN21" s="71"/>
      <c r="BO21" s="29">
        <v>18.02</v>
      </c>
      <c r="BP21" s="30">
        <v>2</v>
      </c>
      <c r="BQ21" s="23"/>
      <c r="BR21" s="71"/>
      <c r="BS21" s="71"/>
      <c r="BT21" s="71"/>
      <c r="BU21" s="85"/>
      <c r="BV21" s="31">
        <f t="shared" ref="BV21:BW21" si="26">D21+K21+R21+Y21+AF21+AM21+AT21+BA21+BH21+BO21</f>
        <v>384.21999999999991</v>
      </c>
      <c r="BW21" s="32">
        <f t="shared" si="26"/>
        <v>20</v>
      </c>
      <c r="BX21" s="88"/>
    </row>
    <row r="22" spans="1:76" ht="16.5" x14ac:dyDescent="0.25">
      <c r="A22" s="75"/>
      <c r="B22" s="33" t="s">
        <v>94</v>
      </c>
      <c r="C22" s="33" t="s">
        <v>95</v>
      </c>
      <c r="D22" s="27">
        <v>37.1</v>
      </c>
      <c r="E22" s="28">
        <v>2</v>
      </c>
      <c r="F22" s="28" t="s">
        <v>96</v>
      </c>
      <c r="G22" s="71"/>
      <c r="H22" s="71"/>
      <c r="I22" s="71"/>
      <c r="J22" s="71"/>
      <c r="K22" s="29">
        <v>46.55</v>
      </c>
      <c r="L22" s="30">
        <v>2</v>
      </c>
      <c r="M22" s="23"/>
      <c r="N22" s="71"/>
      <c r="O22" s="71"/>
      <c r="P22" s="71"/>
      <c r="Q22" s="71"/>
      <c r="R22" s="27">
        <v>53.72</v>
      </c>
      <c r="S22" s="28">
        <v>2</v>
      </c>
      <c r="T22" s="27">
        <v>8.35</v>
      </c>
      <c r="U22" s="71"/>
      <c r="V22" s="71"/>
      <c r="W22" s="71"/>
      <c r="X22" s="71"/>
      <c r="Y22" s="29">
        <v>37.99</v>
      </c>
      <c r="Z22" s="30">
        <v>2</v>
      </c>
      <c r="AA22" s="23"/>
      <c r="AB22" s="71"/>
      <c r="AC22" s="71"/>
      <c r="AD22" s="71"/>
      <c r="AE22" s="71"/>
      <c r="AF22" s="28">
        <v>61.08</v>
      </c>
      <c r="AG22" s="28">
        <v>2</v>
      </c>
      <c r="AH22" s="28"/>
      <c r="AI22" s="71"/>
      <c r="AJ22" s="71"/>
      <c r="AK22" s="71"/>
      <c r="AL22" s="71"/>
      <c r="AM22" s="29">
        <v>34.99</v>
      </c>
      <c r="AN22" s="30">
        <v>2</v>
      </c>
      <c r="AO22" s="23"/>
      <c r="AP22" s="71"/>
      <c r="AQ22" s="71"/>
      <c r="AR22" s="71"/>
      <c r="AS22" s="71"/>
      <c r="AT22" s="27">
        <v>32.97</v>
      </c>
      <c r="AU22" s="28">
        <v>2</v>
      </c>
      <c r="AV22" s="28"/>
      <c r="AW22" s="71"/>
      <c r="AX22" s="71"/>
      <c r="AY22" s="71"/>
      <c r="AZ22" s="71"/>
      <c r="BA22" s="29">
        <v>34.71</v>
      </c>
      <c r="BB22" s="30">
        <v>2</v>
      </c>
      <c r="BC22" s="23"/>
      <c r="BD22" s="71"/>
      <c r="BE22" s="71"/>
      <c r="BF22" s="71"/>
      <c r="BG22" s="71"/>
      <c r="BH22" s="27">
        <v>29.54</v>
      </c>
      <c r="BI22" s="28">
        <v>2</v>
      </c>
      <c r="BJ22" s="28"/>
      <c r="BK22" s="71"/>
      <c r="BL22" s="71"/>
      <c r="BM22" s="71"/>
      <c r="BN22" s="71"/>
      <c r="BO22" s="29">
        <v>9.0299999999999994</v>
      </c>
      <c r="BP22" s="30">
        <v>2</v>
      </c>
      <c r="BQ22" s="23"/>
      <c r="BR22" s="71"/>
      <c r="BS22" s="71"/>
      <c r="BT22" s="71"/>
      <c r="BU22" s="85"/>
      <c r="BV22" s="31">
        <f t="shared" ref="BV22:BW22" si="27">D22+K22+R22+Y22+AF22+AM22+AT22+BA22+BH22+BO22</f>
        <v>377.67999999999995</v>
      </c>
      <c r="BW22" s="32">
        <f t="shared" si="27"/>
        <v>20</v>
      </c>
      <c r="BX22" s="88"/>
    </row>
    <row r="23" spans="1:76" ht="16.5" x14ac:dyDescent="0.25">
      <c r="A23" s="75"/>
      <c r="B23" s="33" t="s">
        <v>97</v>
      </c>
      <c r="C23" s="33" t="s">
        <v>98</v>
      </c>
      <c r="D23" s="27">
        <v>32.06</v>
      </c>
      <c r="E23" s="28">
        <v>2</v>
      </c>
      <c r="F23" s="28"/>
      <c r="G23" s="71"/>
      <c r="H23" s="71"/>
      <c r="I23" s="71"/>
      <c r="J23" s="71"/>
      <c r="K23" s="29">
        <v>29.15</v>
      </c>
      <c r="L23" s="30">
        <v>2</v>
      </c>
      <c r="M23" s="23"/>
      <c r="N23" s="71"/>
      <c r="O23" s="71"/>
      <c r="P23" s="71"/>
      <c r="Q23" s="71"/>
      <c r="R23" s="27">
        <v>34.93</v>
      </c>
      <c r="S23" s="28">
        <v>2</v>
      </c>
      <c r="T23" s="27">
        <v>10.89</v>
      </c>
      <c r="U23" s="71"/>
      <c r="V23" s="71"/>
      <c r="W23" s="71"/>
      <c r="X23" s="71"/>
      <c r="Y23" s="29">
        <v>50.09</v>
      </c>
      <c r="Z23" s="30">
        <v>2</v>
      </c>
      <c r="AA23" s="23"/>
      <c r="AB23" s="71"/>
      <c r="AC23" s="71"/>
      <c r="AD23" s="71"/>
      <c r="AE23" s="71"/>
      <c r="AF23" s="28">
        <v>76.489999999999995</v>
      </c>
      <c r="AG23" s="28">
        <v>2</v>
      </c>
      <c r="AH23" s="28"/>
      <c r="AI23" s="71"/>
      <c r="AJ23" s="71"/>
      <c r="AK23" s="71"/>
      <c r="AL23" s="71"/>
      <c r="AM23" s="29">
        <v>56.82</v>
      </c>
      <c r="AN23" s="30">
        <v>2</v>
      </c>
      <c r="AO23" s="23"/>
      <c r="AP23" s="71"/>
      <c r="AQ23" s="71"/>
      <c r="AR23" s="71"/>
      <c r="AS23" s="71"/>
      <c r="AT23" s="27">
        <v>41.3</v>
      </c>
      <c r="AU23" s="28">
        <v>2</v>
      </c>
      <c r="AV23" s="28"/>
      <c r="AW23" s="71"/>
      <c r="AX23" s="71"/>
      <c r="AY23" s="71"/>
      <c r="AZ23" s="71"/>
      <c r="BA23" s="29">
        <v>43.84</v>
      </c>
      <c r="BB23" s="30">
        <v>2</v>
      </c>
      <c r="BC23" s="23"/>
      <c r="BD23" s="71"/>
      <c r="BE23" s="71"/>
      <c r="BF23" s="71"/>
      <c r="BG23" s="71"/>
      <c r="BH23" s="27">
        <v>32.630000000000003</v>
      </c>
      <c r="BI23" s="28">
        <v>2</v>
      </c>
      <c r="BJ23" s="28"/>
      <c r="BK23" s="71"/>
      <c r="BL23" s="71"/>
      <c r="BM23" s="71"/>
      <c r="BN23" s="71"/>
      <c r="BO23" s="29">
        <v>40.85</v>
      </c>
      <c r="BP23" s="30">
        <v>2</v>
      </c>
      <c r="BQ23" s="23"/>
      <c r="BR23" s="71"/>
      <c r="BS23" s="71"/>
      <c r="BT23" s="71"/>
      <c r="BU23" s="85"/>
      <c r="BV23" s="31">
        <f t="shared" ref="BV23:BW23" si="28">D23+K23+R23+Y23+AF23+AM23+AT23+BA23+BH23+BO23</f>
        <v>438.16000000000008</v>
      </c>
      <c r="BW23" s="32">
        <f t="shared" si="28"/>
        <v>20</v>
      </c>
      <c r="BX23" s="88"/>
    </row>
    <row r="24" spans="1:76" ht="16.5" x14ac:dyDescent="0.25">
      <c r="A24" s="75"/>
      <c r="B24" s="33" t="s">
        <v>99</v>
      </c>
      <c r="C24" s="33" t="s">
        <v>100</v>
      </c>
      <c r="D24" s="27">
        <v>43.34</v>
      </c>
      <c r="E24" s="28">
        <v>2</v>
      </c>
      <c r="F24" s="28"/>
      <c r="G24" s="71"/>
      <c r="H24" s="71"/>
      <c r="I24" s="71"/>
      <c r="J24" s="71"/>
      <c r="K24" s="29">
        <v>51.56</v>
      </c>
      <c r="L24" s="30">
        <v>2</v>
      </c>
      <c r="M24" s="23"/>
      <c r="N24" s="71"/>
      <c r="O24" s="71"/>
      <c r="P24" s="71"/>
      <c r="Q24" s="71"/>
      <c r="R24" s="27">
        <v>42.1</v>
      </c>
      <c r="S24" s="28">
        <v>2</v>
      </c>
      <c r="T24" s="51">
        <v>14.7</v>
      </c>
      <c r="U24" s="71"/>
      <c r="V24" s="71"/>
      <c r="W24" s="71"/>
      <c r="X24" s="71"/>
      <c r="Y24" s="29">
        <v>40.369999999999997</v>
      </c>
      <c r="Z24" s="30">
        <v>2</v>
      </c>
      <c r="AA24" s="52">
        <v>39.049999999999997</v>
      </c>
      <c r="AB24" s="71"/>
      <c r="AC24" s="71"/>
      <c r="AD24" s="71"/>
      <c r="AE24" s="71"/>
      <c r="AF24" s="28">
        <v>59.41</v>
      </c>
      <c r="AG24" s="28">
        <v>2</v>
      </c>
      <c r="AH24" s="28"/>
      <c r="AI24" s="71"/>
      <c r="AJ24" s="71"/>
      <c r="AK24" s="71"/>
      <c r="AL24" s="71"/>
      <c r="AM24" s="29">
        <v>49.29</v>
      </c>
      <c r="AN24" s="30">
        <v>2</v>
      </c>
      <c r="AO24" s="23"/>
      <c r="AP24" s="71"/>
      <c r="AQ24" s="71"/>
      <c r="AR24" s="71"/>
      <c r="AS24" s="71"/>
      <c r="AT24" s="27">
        <v>56.66</v>
      </c>
      <c r="AU24" s="28">
        <v>2</v>
      </c>
      <c r="AV24" s="28"/>
      <c r="AW24" s="71"/>
      <c r="AX24" s="71"/>
      <c r="AY24" s="71"/>
      <c r="AZ24" s="71"/>
      <c r="BA24" s="29">
        <v>40.71</v>
      </c>
      <c r="BB24" s="30">
        <v>2</v>
      </c>
      <c r="BC24" s="23"/>
      <c r="BD24" s="71"/>
      <c r="BE24" s="71"/>
      <c r="BF24" s="71"/>
      <c r="BG24" s="71"/>
      <c r="BH24" s="27">
        <v>37.83</v>
      </c>
      <c r="BI24" s="28">
        <v>2</v>
      </c>
      <c r="BJ24" s="28"/>
      <c r="BK24" s="71"/>
      <c r="BL24" s="71"/>
      <c r="BM24" s="71"/>
      <c r="BN24" s="71"/>
      <c r="BO24" s="29">
        <v>40.26</v>
      </c>
      <c r="BP24" s="30">
        <v>2</v>
      </c>
      <c r="BQ24" s="23"/>
      <c r="BR24" s="71"/>
      <c r="BS24" s="71"/>
      <c r="BT24" s="71"/>
      <c r="BU24" s="85"/>
      <c r="BV24" s="31">
        <f t="shared" ref="BV24:BW24" si="29">D24+K24+R24+Y24+AF24+AM24+AT24+BA24+BH24+BO24</f>
        <v>461.53</v>
      </c>
      <c r="BW24" s="32">
        <f t="shared" si="29"/>
        <v>20</v>
      </c>
      <c r="BX24" s="88"/>
    </row>
    <row r="25" spans="1:76" ht="16.5" x14ac:dyDescent="0.25">
      <c r="A25" s="75"/>
      <c r="B25" s="33" t="s">
        <v>101</v>
      </c>
      <c r="C25" s="33" t="s">
        <v>102</v>
      </c>
      <c r="D25" s="27">
        <v>42.65</v>
      </c>
      <c r="E25" s="28">
        <v>2</v>
      </c>
      <c r="F25" s="28"/>
      <c r="G25" s="71"/>
      <c r="H25" s="71"/>
      <c r="I25" s="71"/>
      <c r="J25" s="71"/>
      <c r="K25" s="29">
        <v>66.59</v>
      </c>
      <c r="L25" s="30">
        <v>2</v>
      </c>
      <c r="M25" s="23"/>
      <c r="N25" s="71"/>
      <c r="O25" s="71"/>
      <c r="P25" s="71"/>
      <c r="Q25" s="71"/>
      <c r="R25" s="27">
        <v>40.04</v>
      </c>
      <c r="S25" s="28">
        <v>2</v>
      </c>
      <c r="T25" s="27">
        <v>11.6</v>
      </c>
      <c r="U25" s="71"/>
      <c r="V25" s="71"/>
      <c r="W25" s="71"/>
      <c r="X25" s="71"/>
      <c r="Y25" s="29">
        <v>48.87</v>
      </c>
      <c r="Z25" s="30">
        <v>2</v>
      </c>
      <c r="AA25" s="23">
        <v>49.45</v>
      </c>
      <c r="AB25" s="71"/>
      <c r="AC25" s="71"/>
      <c r="AD25" s="71"/>
      <c r="AE25" s="71"/>
      <c r="AF25" s="28">
        <v>102.06</v>
      </c>
      <c r="AG25" s="28">
        <v>2</v>
      </c>
      <c r="AH25" s="28"/>
      <c r="AI25" s="71"/>
      <c r="AJ25" s="71"/>
      <c r="AK25" s="71"/>
      <c r="AL25" s="71"/>
      <c r="AM25" s="29">
        <v>47.1</v>
      </c>
      <c r="AN25" s="30">
        <v>2</v>
      </c>
      <c r="AO25" s="23"/>
      <c r="AP25" s="71"/>
      <c r="AQ25" s="71"/>
      <c r="AR25" s="71"/>
      <c r="AS25" s="71"/>
      <c r="AT25" s="27">
        <v>84.75</v>
      </c>
      <c r="AU25" s="28">
        <v>2</v>
      </c>
      <c r="AV25" s="28"/>
      <c r="AW25" s="71"/>
      <c r="AX25" s="71"/>
      <c r="AY25" s="71"/>
      <c r="AZ25" s="71"/>
      <c r="BA25" s="29">
        <v>85.34</v>
      </c>
      <c r="BB25" s="30">
        <v>2</v>
      </c>
      <c r="BC25" s="23"/>
      <c r="BD25" s="71"/>
      <c r="BE25" s="71"/>
      <c r="BF25" s="71"/>
      <c r="BG25" s="71"/>
      <c r="BH25" s="27">
        <v>63.07</v>
      </c>
      <c r="BI25" s="28">
        <v>2</v>
      </c>
      <c r="BJ25" s="28"/>
      <c r="BK25" s="71"/>
      <c r="BL25" s="71"/>
      <c r="BM25" s="71"/>
      <c r="BN25" s="71"/>
      <c r="BO25" s="29">
        <v>42.34</v>
      </c>
      <c r="BP25" s="30">
        <v>2</v>
      </c>
      <c r="BQ25" s="23"/>
      <c r="BR25" s="71"/>
      <c r="BS25" s="71"/>
      <c r="BT25" s="71"/>
      <c r="BU25" s="85"/>
      <c r="BV25" s="31">
        <f t="shared" ref="BV25:BW25" si="30">D25+K25+R25+Y25+AF25+AM25+AT25+BA25+BH25+BO25</f>
        <v>622.81000000000017</v>
      </c>
      <c r="BW25" s="32">
        <f t="shared" si="30"/>
        <v>20</v>
      </c>
      <c r="BX25" s="88"/>
    </row>
    <row r="26" spans="1:76" ht="16.5" x14ac:dyDescent="0.25">
      <c r="A26" s="75"/>
      <c r="B26" s="33" t="s">
        <v>103</v>
      </c>
      <c r="C26" s="33" t="s">
        <v>104</v>
      </c>
      <c r="D26" s="27">
        <v>67.03</v>
      </c>
      <c r="E26" s="28">
        <v>2</v>
      </c>
      <c r="F26" s="28"/>
      <c r="G26" s="71"/>
      <c r="H26" s="71"/>
      <c r="I26" s="71"/>
      <c r="J26" s="71"/>
      <c r="K26" s="29">
        <v>54.5</v>
      </c>
      <c r="L26" s="30">
        <v>2</v>
      </c>
      <c r="M26" s="23"/>
      <c r="N26" s="71"/>
      <c r="O26" s="71"/>
      <c r="P26" s="71"/>
      <c r="Q26" s="71"/>
      <c r="R26" s="27">
        <v>77.17</v>
      </c>
      <c r="S26" s="28">
        <v>2</v>
      </c>
      <c r="T26" s="27">
        <v>12.44</v>
      </c>
      <c r="U26" s="71"/>
      <c r="V26" s="71"/>
      <c r="W26" s="71"/>
      <c r="X26" s="71"/>
      <c r="Y26" s="29">
        <v>47.11</v>
      </c>
      <c r="Z26" s="30">
        <v>2</v>
      </c>
      <c r="AA26" s="23"/>
      <c r="AB26" s="71"/>
      <c r="AC26" s="71"/>
      <c r="AD26" s="71"/>
      <c r="AE26" s="71"/>
      <c r="AF26" s="28">
        <v>123.14</v>
      </c>
      <c r="AG26" s="28">
        <v>2</v>
      </c>
      <c r="AH26" s="28"/>
      <c r="AI26" s="71"/>
      <c r="AJ26" s="71"/>
      <c r="AK26" s="71"/>
      <c r="AL26" s="71"/>
      <c r="AM26" s="29">
        <v>85.96</v>
      </c>
      <c r="AN26" s="30">
        <v>2</v>
      </c>
      <c r="AO26" s="23"/>
      <c r="AP26" s="71"/>
      <c r="AQ26" s="71"/>
      <c r="AR26" s="71"/>
      <c r="AS26" s="71"/>
      <c r="AT26" s="27">
        <v>64.42</v>
      </c>
      <c r="AU26" s="28">
        <v>2</v>
      </c>
      <c r="AV26" s="28"/>
      <c r="AW26" s="71"/>
      <c r="AX26" s="71"/>
      <c r="AY26" s="71"/>
      <c r="AZ26" s="71"/>
      <c r="BA26" s="29">
        <v>28.91</v>
      </c>
      <c r="BB26" s="30">
        <v>2</v>
      </c>
      <c r="BC26" s="23"/>
      <c r="BD26" s="71"/>
      <c r="BE26" s="71"/>
      <c r="BF26" s="71"/>
      <c r="BG26" s="71"/>
      <c r="BH26" s="27">
        <v>40.369999999999997</v>
      </c>
      <c r="BI26" s="28">
        <v>2</v>
      </c>
      <c r="BJ26" s="28"/>
      <c r="BK26" s="71"/>
      <c r="BL26" s="71"/>
      <c r="BM26" s="71"/>
      <c r="BN26" s="71"/>
      <c r="BO26" s="29">
        <v>53.25</v>
      </c>
      <c r="BP26" s="30">
        <v>2</v>
      </c>
      <c r="BQ26" s="23"/>
      <c r="BR26" s="71"/>
      <c r="BS26" s="71"/>
      <c r="BT26" s="71"/>
      <c r="BU26" s="85"/>
      <c r="BV26" s="31">
        <f t="shared" ref="BV26:BW26" si="31">D26+K26+R26+Y26+AF26+AM26+AT26+BA26+BH26+BO26</f>
        <v>641.8599999999999</v>
      </c>
      <c r="BW26" s="32">
        <f t="shared" si="31"/>
        <v>20</v>
      </c>
      <c r="BX26" s="88"/>
    </row>
    <row r="27" spans="1:76" ht="16.5" x14ac:dyDescent="0.25">
      <c r="A27" s="75"/>
      <c r="B27" s="33" t="s">
        <v>105</v>
      </c>
      <c r="C27" s="33" t="s">
        <v>106</v>
      </c>
      <c r="D27" s="27">
        <v>40.64</v>
      </c>
      <c r="E27" s="28">
        <v>2</v>
      </c>
      <c r="F27" s="28"/>
      <c r="G27" s="71"/>
      <c r="H27" s="71"/>
      <c r="I27" s="71"/>
      <c r="J27" s="71"/>
      <c r="K27" s="29">
        <v>38.5</v>
      </c>
      <c r="L27" s="30">
        <v>2</v>
      </c>
      <c r="M27" s="23" t="s">
        <v>107</v>
      </c>
      <c r="N27" s="71"/>
      <c r="O27" s="71"/>
      <c r="P27" s="71"/>
      <c r="Q27" s="71"/>
      <c r="R27" s="27">
        <v>42.99</v>
      </c>
      <c r="S27" s="28">
        <v>2</v>
      </c>
      <c r="T27" s="27">
        <v>10.28</v>
      </c>
      <c r="U27" s="71"/>
      <c r="V27" s="71"/>
      <c r="W27" s="71"/>
      <c r="X27" s="71"/>
      <c r="Y27" s="29">
        <v>70.14</v>
      </c>
      <c r="Z27" s="30">
        <v>2</v>
      </c>
      <c r="AA27" s="23"/>
      <c r="AB27" s="71"/>
      <c r="AC27" s="71"/>
      <c r="AD27" s="71"/>
      <c r="AE27" s="71"/>
      <c r="AF27" s="28">
        <v>86.88</v>
      </c>
      <c r="AG27" s="28">
        <v>2</v>
      </c>
      <c r="AH27" s="28"/>
      <c r="AI27" s="71"/>
      <c r="AJ27" s="71"/>
      <c r="AK27" s="71"/>
      <c r="AL27" s="71"/>
      <c r="AM27" s="29">
        <v>57.44</v>
      </c>
      <c r="AN27" s="30">
        <v>2</v>
      </c>
      <c r="AO27" s="23"/>
      <c r="AP27" s="71"/>
      <c r="AQ27" s="71"/>
      <c r="AR27" s="71"/>
      <c r="AS27" s="71"/>
      <c r="AT27" s="27">
        <v>45.41</v>
      </c>
      <c r="AU27" s="28">
        <v>2</v>
      </c>
      <c r="AV27" s="28"/>
      <c r="AW27" s="71"/>
      <c r="AX27" s="71"/>
      <c r="AY27" s="71"/>
      <c r="AZ27" s="71"/>
      <c r="BA27" s="29">
        <v>35.74</v>
      </c>
      <c r="BB27" s="30">
        <v>2</v>
      </c>
      <c r="BC27" s="23"/>
      <c r="BD27" s="71"/>
      <c r="BE27" s="71"/>
      <c r="BF27" s="71"/>
      <c r="BG27" s="71"/>
      <c r="BH27" s="27">
        <v>35.19</v>
      </c>
      <c r="BI27" s="28">
        <v>2</v>
      </c>
      <c r="BJ27" s="28"/>
      <c r="BK27" s="71"/>
      <c r="BL27" s="71"/>
      <c r="BM27" s="71"/>
      <c r="BN27" s="71"/>
      <c r="BO27" s="29">
        <v>71.400000000000006</v>
      </c>
      <c r="BP27" s="30">
        <v>2</v>
      </c>
      <c r="BQ27" s="23"/>
      <c r="BR27" s="71"/>
      <c r="BS27" s="71"/>
      <c r="BT27" s="71"/>
      <c r="BU27" s="85"/>
      <c r="BV27" s="31">
        <f t="shared" ref="BV27:BW27" si="32">D27+K27+R27+Y27+AF27+AM27+AT27+BA27+BH27+BO27</f>
        <v>524.33000000000004</v>
      </c>
      <c r="BW27" s="32">
        <f t="shared" si="32"/>
        <v>20</v>
      </c>
      <c r="BX27" s="88"/>
    </row>
    <row r="28" spans="1:76" ht="16.5" x14ac:dyDescent="0.25">
      <c r="A28" s="75"/>
      <c r="B28" s="33"/>
      <c r="C28" s="33"/>
      <c r="D28" s="27"/>
      <c r="E28" s="28"/>
      <c r="F28" s="28"/>
      <c r="G28" s="71"/>
      <c r="H28" s="71"/>
      <c r="I28" s="71"/>
      <c r="J28" s="71"/>
      <c r="K28" s="29"/>
      <c r="L28" s="36"/>
      <c r="M28" s="23"/>
      <c r="N28" s="71"/>
      <c r="O28" s="71"/>
      <c r="P28" s="71"/>
      <c r="Q28" s="71"/>
      <c r="R28" s="27"/>
      <c r="S28" s="28"/>
      <c r="T28" s="27">
        <v>11.7</v>
      </c>
      <c r="U28" s="71"/>
      <c r="V28" s="71"/>
      <c r="W28" s="71"/>
      <c r="X28" s="71"/>
      <c r="Y28" s="29"/>
      <c r="Z28" s="36"/>
      <c r="AA28" s="23"/>
      <c r="AB28" s="71"/>
      <c r="AC28" s="71"/>
      <c r="AD28" s="71"/>
      <c r="AE28" s="71"/>
      <c r="AF28" s="27"/>
      <c r="AG28" s="28"/>
      <c r="AH28" s="28"/>
      <c r="AI28" s="71"/>
      <c r="AJ28" s="71"/>
      <c r="AK28" s="71"/>
      <c r="AL28" s="71"/>
      <c r="AM28" s="29"/>
      <c r="AN28" s="36"/>
      <c r="AO28" s="23"/>
      <c r="AP28" s="71"/>
      <c r="AQ28" s="71"/>
      <c r="AR28" s="71"/>
      <c r="AS28" s="71"/>
      <c r="AT28" s="27"/>
      <c r="AU28" s="28"/>
      <c r="AV28" s="28"/>
      <c r="AW28" s="71"/>
      <c r="AX28" s="71"/>
      <c r="AY28" s="71"/>
      <c r="AZ28" s="71"/>
      <c r="BA28" s="29"/>
      <c r="BB28" s="36"/>
      <c r="BC28" s="23"/>
      <c r="BD28" s="71"/>
      <c r="BE28" s="71"/>
      <c r="BF28" s="71"/>
      <c r="BG28" s="71"/>
      <c r="BH28" s="27"/>
      <c r="BI28" s="28"/>
      <c r="BJ28" s="28"/>
      <c r="BK28" s="71"/>
      <c r="BL28" s="71"/>
      <c r="BM28" s="71"/>
      <c r="BN28" s="71"/>
      <c r="BO28" s="29"/>
      <c r="BP28" s="36"/>
      <c r="BQ28" s="23"/>
      <c r="BR28" s="71"/>
      <c r="BS28" s="71"/>
      <c r="BT28" s="71"/>
      <c r="BU28" s="85"/>
      <c r="BV28" s="37"/>
      <c r="BW28" s="32"/>
      <c r="BX28" s="88"/>
    </row>
    <row r="29" spans="1:76" ht="16.5" x14ac:dyDescent="0.25">
      <c r="A29" s="76"/>
      <c r="B29" s="38"/>
      <c r="C29" s="39" t="s">
        <v>79</v>
      </c>
      <c r="D29" s="40">
        <f t="shared" ref="D29:E29" si="33">SUM(D17:D28)</f>
        <v>529.5</v>
      </c>
      <c r="E29" s="41">
        <f t="shared" si="33"/>
        <v>22</v>
      </c>
      <c r="F29" s="42"/>
      <c r="G29" s="72"/>
      <c r="H29" s="72"/>
      <c r="I29" s="72"/>
      <c r="J29" s="72"/>
      <c r="K29" s="43">
        <f t="shared" ref="K29:L29" si="34">SUM(K17:K28)</f>
        <v>509.73</v>
      </c>
      <c r="L29" s="44">
        <f t="shared" si="34"/>
        <v>22</v>
      </c>
      <c r="M29" s="45"/>
      <c r="N29" s="72"/>
      <c r="O29" s="72"/>
      <c r="P29" s="72"/>
      <c r="Q29" s="72"/>
      <c r="R29" s="40">
        <f t="shared" ref="R29:T29" si="35">SUM(R17:R28)</f>
        <v>503.06000000000012</v>
      </c>
      <c r="S29" s="41">
        <f t="shared" si="35"/>
        <v>20</v>
      </c>
      <c r="T29" s="40">
        <f t="shared" si="35"/>
        <v>139.6</v>
      </c>
      <c r="U29" s="72"/>
      <c r="V29" s="72"/>
      <c r="W29" s="72"/>
      <c r="X29" s="72"/>
      <c r="Y29" s="43">
        <f t="shared" ref="Y29:Z29" si="36">SUM(Y17:Y28)</f>
        <v>519.49</v>
      </c>
      <c r="Z29" s="44">
        <f t="shared" si="36"/>
        <v>22</v>
      </c>
      <c r="AA29" s="45"/>
      <c r="AB29" s="72"/>
      <c r="AC29" s="72"/>
      <c r="AD29" s="72"/>
      <c r="AE29" s="72"/>
      <c r="AF29" s="40">
        <f t="shared" ref="AF29:AG29" si="37">SUM(AF17:AF28)</f>
        <v>904.34999999999991</v>
      </c>
      <c r="AG29" s="40">
        <f t="shared" si="37"/>
        <v>22</v>
      </c>
      <c r="AH29" s="40">
        <f>AF29-349</f>
        <v>555.34999999999991</v>
      </c>
      <c r="AI29" s="72"/>
      <c r="AJ29" s="72"/>
      <c r="AK29" s="72"/>
      <c r="AL29" s="72"/>
      <c r="AM29" s="43">
        <f t="shared" ref="AM29:AN29" si="38">SUM(AM17:AM28)</f>
        <v>567.58999999999992</v>
      </c>
      <c r="AN29" s="44">
        <f t="shared" si="38"/>
        <v>22</v>
      </c>
      <c r="AO29" s="45">
        <v>20.010000000000002</v>
      </c>
      <c r="AP29" s="72"/>
      <c r="AQ29" s="72"/>
      <c r="AR29" s="72"/>
      <c r="AS29" s="72"/>
      <c r="AT29" s="40">
        <f t="shared" ref="AT29:AU29" si="39">SUM(AT17:AT28)</f>
        <v>609.20999999999992</v>
      </c>
      <c r="AU29" s="41">
        <f t="shared" si="39"/>
        <v>22</v>
      </c>
      <c r="AV29" s="42">
        <v>86</v>
      </c>
      <c r="AW29" s="72"/>
      <c r="AX29" s="72"/>
      <c r="AY29" s="72"/>
      <c r="AZ29" s="72"/>
      <c r="BA29" s="43">
        <f t="shared" ref="BA29:BB29" si="40">SUM(BA17:BA28)</f>
        <v>529.81999999999994</v>
      </c>
      <c r="BB29" s="44">
        <f t="shared" si="40"/>
        <v>22</v>
      </c>
      <c r="BC29" s="45"/>
      <c r="BD29" s="72"/>
      <c r="BE29" s="72"/>
      <c r="BF29" s="72"/>
      <c r="BG29" s="72"/>
      <c r="BH29" s="40">
        <f t="shared" ref="BH29:BI29" si="41">SUM(BH17:BH28)</f>
        <v>398.99</v>
      </c>
      <c r="BI29" s="41">
        <f t="shared" si="41"/>
        <v>20</v>
      </c>
      <c r="BJ29" s="42"/>
      <c r="BK29" s="72"/>
      <c r="BL29" s="72"/>
      <c r="BM29" s="72"/>
      <c r="BN29" s="72"/>
      <c r="BO29" s="43">
        <f t="shared" ref="BO29:BP29" si="42">SUM(BO17:BO28)</f>
        <v>486.71000000000004</v>
      </c>
      <c r="BP29" s="44">
        <f t="shared" si="42"/>
        <v>22</v>
      </c>
      <c r="BQ29" s="45" t="s">
        <v>108</v>
      </c>
      <c r="BR29" s="72"/>
      <c r="BS29" s="72"/>
      <c r="BT29" s="72"/>
      <c r="BU29" s="86"/>
      <c r="BV29" s="47">
        <f t="shared" ref="BV29:BW29" si="43">SUM(BV17:BV28)</f>
        <v>5558.45</v>
      </c>
      <c r="BW29" s="48">
        <f t="shared" si="43"/>
        <v>216</v>
      </c>
      <c r="BX29" s="89"/>
    </row>
    <row r="30" spans="1:76" ht="16.5" x14ac:dyDescent="0.25">
      <c r="A30" s="74" t="s">
        <v>109</v>
      </c>
      <c r="B30" s="17" t="s">
        <v>110</v>
      </c>
      <c r="C30" s="17" t="s">
        <v>111</v>
      </c>
      <c r="D30" s="18">
        <v>60</v>
      </c>
      <c r="E30" s="19">
        <v>2</v>
      </c>
      <c r="F30" s="19" t="s">
        <v>112</v>
      </c>
      <c r="G30" s="70">
        <v>3</v>
      </c>
      <c r="H30" s="70">
        <v>1</v>
      </c>
      <c r="I30" s="70">
        <v>0</v>
      </c>
      <c r="J30" s="70">
        <f>G30+H30+I30</f>
        <v>4</v>
      </c>
      <c r="K30" s="20">
        <v>61</v>
      </c>
      <c r="L30" s="21">
        <v>2</v>
      </c>
      <c r="M30" s="22"/>
      <c r="N30" s="73">
        <v>3</v>
      </c>
      <c r="O30" s="73">
        <v>1</v>
      </c>
      <c r="P30" s="73">
        <v>0</v>
      </c>
      <c r="Q30" s="73">
        <f>N30+O30+P30</f>
        <v>4</v>
      </c>
      <c r="R30" s="18">
        <v>62.05</v>
      </c>
      <c r="S30" s="19">
        <v>2</v>
      </c>
      <c r="T30" s="19">
        <v>13.49</v>
      </c>
      <c r="U30" s="70">
        <v>3</v>
      </c>
      <c r="V30" s="70">
        <v>0</v>
      </c>
      <c r="W30" s="70">
        <v>1</v>
      </c>
      <c r="X30" s="70">
        <f>U30+V30+W30</f>
        <v>4</v>
      </c>
      <c r="Y30" s="20">
        <v>58.13</v>
      </c>
      <c r="Z30" s="21">
        <v>2</v>
      </c>
      <c r="AA30" s="22"/>
      <c r="AB30" s="73">
        <v>3</v>
      </c>
      <c r="AC30" s="73">
        <v>1</v>
      </c>
      <c r="AD30" s="73">
        <v>0</v>
      </c>
      <c r="AE30" s="73">
        <f>AB30+AC30+AD30</f>
        <v>4</v>
      </c>
      <c r="AF30" s="18">
        <v>81.180000000000007</v>
      </c>
      <c r="AG30" s="19">
        <v>2</v>
      </c>
      <c r="AH30" s="19"/>
      <c r="AI30" s="70">
        <v>3</v>
      </c>
      <c r="AJ30" s="70">
        <v>0</v>
      </c>
      <c r="AK30" s="70">
        <v>0</v>
      </c>
      <c r="AL30" s="70">
        <f>AI30+AJ30+AK30</f>
        <v>3</v>
      </c>
      <c r="AM30" s="20">
        <v>72.38</v>
      </c>
      <c r="AN30" s="21">
        <v>2</v>
      </c>
      <c r="AO30" s="22"/>
      <c r="AP30" s="73">
        <v>3</v>
      </c>
      <c r="AQ30" s="73">
        <v>1</v>
      </c>
      <c r="AR30" s="73">
        <v>0</v>
      </c>
      <c r="AS30" s="73">
        <f>AP30+AQ30+AR30</f>
        <v>4</v>
      </c>
      <c r="AT30" s="18">
        <f>31.08+19.48+20.04</f>
        <v>70.599999999999994</v>
      </c>
      <c r="AU30" s="19">
        <v>2</v>
      </c>
      <c r="AV30" s="19"/>
      <c r="AW30" s="70">
        <v>3</v>
      </c>
      <c r="AX30" s="70">
        <v>1</v>
      </c>
      <c r="AY30" s="70">
        <v>1</v>
      </c>
      <c r="AZ30" s="70">
        <f>AW30+AX30+AY30</f>
        <v>5</v>
      </c>
      <c r="BA30" s="20">
        <v>66.45</v>
      </c>
      <c r="BB30" s="21">
        <v>2</v>
      </c>
      <c r="BC30" s="22"/>
      <c r="BD30" s="73">
        <v>3</v>
      </c>
      <c r="BE30" s="73">
        <v>3</v>
      </c>
      <c r="BF30" s="73"/>
      <c r="BG30" s="73">
        <f>BD30+BE30+BF30</f>
        <v>6</v>
      </c>
      <c r="BH30" s="18">
        <v>50.18</v>
      </c>
      <c r="BI30" s="19">
        <v>2</v>
      </c>
      <c r="BJ30" s="19"/>
      <c r="BK30" s="70">
        <v>3</v>
      </c>
      <c r="BL30" s="70"/>
      <c r="BM30" s="70"/>
      <c r="BN30" s="70">
        <f>BK30+BL30+BM30</f>
        <v>3</v>
      </c>
      <c r="BO30" s="20">
        <v>73.040000000000006</v>
      </c>
      <c r="BP30" s="21">
        <v>2</v>
      </c>
      <c r="BQ30" s="22"/>
      <c r="BR30" s="73">
        <v>3</v>
      </c>
      <c r="BS30" s="73">
        <v>5</v>
      </c>
      <c r="BT30" s="73">
        <v>0</v>
      </c>
      <c r="BU30" s="84">
        <f>BR30+BS30+BT30</f>
        <v>8</v>
      </c>
      <c r="BV30" s="24">
        <f t="shared" ref="BV30:BW30" si="44">D30+K30+R30+Y30+AF30+AM30+AT30+BA30+BH30+BO30</f>
        <v>655.01</v>
      </c>
      <c r="BW30" s="25">
        <f t="shared" si="44"/>
        <v>20</v>
      </c>
      <c r="BX30" s="87">
        <f>J30+Q30+X30+AE30+AL30+AS30+AZ30+BG30+BN30+BU30</f>
        <v>45</v>
      </c>
    </row>
    <row r="31" spans="1:76" ht="16.5" x14ac:dyDescent="0.25">
      <c r="A31" s="75"/>
      <c r="B31" s="26" t="s">
        <v>113</v>
      </c>
      <c r="C31" s="26" t="s">
        <v>114</v>
      </c>
      <c r="D31" s="27">
        <v>35.39</v>
      </c>
      <c r="E31" s="28">
        <v>2</v>
      </c>
      <c r="F31" s="28"/>
      <c r="G31" s="71"/>
      <c r="H31" s="71"/>
      <c r="I31" s="71"/>
      <c r="J31" s="71"/>
      <c r="K31" s="29">
        <v>30.8</v>
      </c>
      <c r="L31" s="30">
        <v>2</v>
      </c>
      <c r="M31" s="23"/>
      <c r="N31" s="71"/>
      <c r="O31" s="71"/>
      <c r="P31" s="71"/>
      <c r="Q31" s="71"/>
      <c r="R31" s="27">
        <v>22</v>
      </c>
      <c r="S31" s="28">
        <v>2</v>
      </c>
      <c r="T31" s="28">
        <v>10.81</v>
      </c>
      <c r="U31" s="71"/>
      <c r="V31" s="71"/>
      <c r="W31" s="71"/>
      <c r="X31" s="71"/>
      <c r="Y31" s="29">
        <v>21.6</v>
      </c>
      <c r="Z31" s="30">
        <v>2</v>
      </c>
      <c r="AA31" s="23"/>
      <c r="AB31" s="71"/>
      <c r="AC31" s="71"/>
      <c r="AD31" s="71"/>
      <c r="AE31" s="71"/>
      <c r="AF31" s="27">
        <v>52.2</v>
      </c>
      <c r="AG31" s="28">
        <v>2</v>
      </c>
      <c r="AH31" s="28"/>
      <c r="AI31" s="71"/>
      <c r="AJ31" s="71"/>
      <c r="AK31" s="71"/>
      <c r="AL31" s="71"/>
      <c r="AM31" s="29">
        <v>46.9</v>
      </c>
      <c r="AN31" s="30">
        <v>2</v>
      </c>
      <c r="AO31" s="23"/>
      <c r="AP31" s="71"/>
      <c r="AQ31" s="71"/>
      <c r="AR31" s="71"/>
      <c r="AS31" s="71"/>
      <c r="AT31" s="27">
        <f>8+19.9</f>
        <v>27.9</v>
      </c>
      <c r="AU31" s="28">
        <v>2</v>
      </c>
      <c r="AV31" s="28"/>
      <c r="AW31" s="71"/>
      <c r="AX31" s="71"/>
      <c r="AY31" s="71"/>
      <c r="AZ31" s="71"/>
      <c r="BA31" s="29">
        <v>33.369999999999997</v>
      </c>
      <c r="BB31" s="30">
        <v>2</v>
      </c>
      <c r="BC31" s="23"/>
      <c r="BD31" s="71"/>
      <c r="BE31" s="71"/>
      <c r="BF31" s="71"/>
      <c r="BG31" s="71"/>
      <c r="BH31" s="27">
        <v>14</v>
      </c>
      <c r="BI31" s="28">
        <v>2</v>
      </c>
      <c r="BJ31" s="28"/>
      <c r="BK31" s="71"/>
      <c r="BL31" s="71"/>
      <c r="BM31" s="71"/>
      <c r="BN31" s="71"/>
      <c r="BO31" s="29">
        <v>28.39</v>
      </c>
      <c r="BP31" s="30">
        <v>2</v>
      </c>
      <c r="BQ31" s="23"/>
      <c r="BR31" s="71"/>
      <c r="BS31" s="71"/>
      <c r="BT31" s="71"/>
      <c r="BU31" s="85"/>
      <c r="BV31" s="31">
        <f t="shared" ref="BV31:BW31" si="45">D31+K31+R31+Y31+AF31+AM31+AT31+BA31+BH31+BO31</f>
        <v>312.55</v>
      </c>
      <c r="BW31" s="32">
        <f t="shared" si="45"/>
        <v>20</v>
      </c>
      <c r="BX31" s="88"/>
    </row>
    <row r="32" spans="1:76" ht="16.5" x14ac:dyDescent="0.25">
      <c r="A32" s="75"/>
      <c r="B32" s="33" t="s">
        <v>115</v>
      </c>
      <c r="C32" s="33" t="s">
        <v>116</v>
      </c>
      <c r="D32" s="27">
        <v>38.81</v>
      </c>
      <c r="E32" s="28">
        <v>2</v>
      </c>
      <c r="F32" s="28"/>
      <c r="G32" s="71"/>
      <c r="H32" s="71"/>
      <c r="I32" s="71"/>
      <c r="J32" s="71"/>
      <c r="K32" s="29">
        <v>40</v>
      </c>
      <c r="L32" s="30">
        <v>2</v>
      </c>
      <c r="M32" s="23"/>
      <c r="N32" s="71"/>
      <c r="O32" s="71"/>
      <c r="P32" s="71"/>
      <c r="Q32" s="71"/>
      <c r="R32" s="27">
        <v>44.55</v>
      </c>
      <c r="S32" s="28">
        <v>2</v>
      </c>
      <c r="T32" s="28">
        <v>9.26</v>
      </c>
      <c r="U32" s="71"/>
      <c r="V32" s="71"/>
      <c r="W32" s="71"/>
      <c r="X32" s="71"/>
      <c r="Y32" s="29">
        <v>53.07</v>
      </c>
      <c r="Z32" s="30">
        <v>2</v>
      </c>
      <c r="AA32" s="23"/>
      <c r="AB32" s="71"/>
      <c r="AC32" s="71"/>
      <c r="AD32" s="71"/>
      <c r="AE32" s="71"/>
      <c r="AF32" s="27">
        <v>23.22</v>
      </c>
      <c r="AG32" s="28">
        <v>2</v>
      </c>
      <c r="AH32" s="28"/>
      <c r="AI32" s="71"/>
      <c r="AJ32" s="71"/>
      <c r="AK32" s="71"/>
      <c r="AL32" s="71"/>
      <c r="AM32" s="29">
        <v>30.22</v>
      </c>
      <c r="AN32" s="30">
        <v>2</v>
      </c>
      <c r="AO32" s="23"/>
      <c r="AP32" s="71"/>
      <c r="AQ32" s="71"/>
      <c r="AR32" s="71"/>
      <c r="AS32" s="71"/>
      <c r="AT32" s="27">
        <f>7.44+8.37+6.43+10.81</f>
        <v>33.049999999999997</v>
      </c>
      <c r="AU32" s="28">
        <v>2</v>
      </c>
      <c r="AV32" s="28"/>
      <c r="AW32" s="71"/>
      <c r="AX32" s="71"/>
      <c r="AY32" s="71"/>
      <c r="AZ32" s="71"/>
      <c r="BA32" s="29">
        <v>38.11</v>
      </c>
      <c r="BB32" s="30">
        <v>2</v>
      </c>
      <c r="BC32" s="23"/>
      <c r="BD32" s="71"/>
      <c r="BE32" s="71"/>
      <c r="BF32" s="71"/>
      <c r="BG32" s="71"/>
      <c r="BH32" s="27">
        <v>34.200000000000003</v>
      </c>
      <c r="BI32" s="28">
        <v>2</v>
      </c>
      <c r="BJ32" s="28"/>
      <c r="BK32" s="71"/>
      <c r="BL32" s="71"/>
      <c r="BM32" s="71"/>
      <c r="BN32" s="71"/>
      <c r="BO32" s="29">
        <v>37.130000000000003</v>
      </c>
      <c r="BP32" s="30">
        <v>2</v>
      </c>
      <c r="BQ32" s="23"/>
      <c r="BR32" s="71"/>
      <c r="BS32" s="71"/>
      <c r="BT32" s="71"/>
      <c r="BU32" s="85"/>
      <c r="BV32" s="31">
        <f t="shared" ref="BV32:BW32" si="46">D32+K32+R32+Y32+AF32+AM32+AT32+BA32+BH32+BO32</f>
        <v>372.36</v>
      </c>
      <c r="BW32" s="32">
        <f t="shared" si="46"/>
        <v>20</v>
      </c>
      <c r="BX32" s="88"/>
    </row>
    <row r="33" spans="1:76" ht="16.5" x14ac:dyDescent="0.25">
      <c r="A33" s="75"/>
      <c r="B33" s="33" t="s">
        <v>117</v>
      </c>
      <c r="C33" s="34" t="s">
        <v>118</v>
      </c>
      <c r="D33" s="27">
        <v>56</v>
      </c>
      <c r="E33" s="28">
        <v>2</v>
      </c>
      <c r="F33" s="28"/>
      <c r="G33" s="71"/>
      <c r="H33" s="71"/>
      <c r="I33" s="71"/>
      <c r="J33" s="71"/>
      <c r="K33" s="29">
        <v>40.76</v>
      </c>
      <c r="L33" s="30">
        <v>2</v>
      </c>
      <c r="M33" s="23"/>
      <c r="N33" s="71"/>
      <c r="O33" s="71"/>
      <c r="P33" s="71"/>
      <c r="Q33" s="71"/>
      <c r="R33" s="27">
        <v>52</v>
      </c>
      <c r="S33" s="28">
        <v>2</v>
      </c>
      <c r="T33" s="27">
        <v>12.8</v>
      </c>
      <c r="U33" s="71"/>
      <c r="V33" s="71"/>
      <c r="W33" s="71"/>
      <c r="X33" s="71"/>
      <c r="Y33" s="29">
        <v>47</v>
      </c>
      <c r="Z33" s="30">
        <v>2</v>
      </c>
      <c r="AA33" s="23"/>
      <c r="AB33" s="71"/>
      <c r="AC33" s="71"/>
      <c r="AD33" s="71"/>
      <c r="AE33" s="71"/>
      <c r="AF33" s="27">
        <v>34.700000000000003</v>
      </c>
      <c r="AG33" s="28">
        <v>2</v>
      </c>
      <c r="AH33" s="28"/>
      <c r="AI33" s="71"/>
      <c r="AJ33" s="71"/>
      <c r="AK33" s="71"/>
      <c r="AL33" s="71"/>
      <c r="AM33" s="29">
        <v>50.9</v>
      </c>
      <c r="AN33" s="30">
        <v>2</v>
      </c>
      <c r="AO33" s="23"/>
      <c r="AP33" s="71"/>
      <c r="AQ33" s="71"/>
      <c r="AR33" s="71"/>
      <c r="AS33" s="71"/>
      <c r="AT33" s="27">
        <v>43.2</v>
      </c>
      <c r="AU33" s="28">
        <v>2</v>
      </c>
      <c r="AV33" s="28"/>
      <c r="AW33" s="71"/>
      <c r="AX33" s="71"/>
      <c r="AY33" s="71"/>
      <c r="AZ33" s="71"/>
      <c r="BA33" s="29">
        <v>44</v>
      </c>
      <c r="BB33" s="30">
        <v>2</v>
      </c>
      <c r="BC33" s="23"/>
      <c r="BD33" s="71"/>
      <c r="BE33" s="71"/>
      <c r="BF33" s="71"/>
      <c r="BG33" s="71"/>
      <c r="BH33" s="27">
        <v>26.9</v>
      </c>
      <c r="BI33" s="28">
        <v>2</v>
      </c>
      <c r="BJ33" s="28"/>
      <c r="BK33" s="71"/>
      <c r="BL33" s="71"/>
      <c r="BM33" s="71"/>
      <c r="BN33" s="71"/>
      <c r="BO33" s="29">
        <v>51.4</v>
      </c>
      <c r="BP33" s="30">
        <v>2</v>
      </c>
      <c r="BQ33" s="23"/>
      <c r="BR33" s="71"/>
      <c r="BS33" s="71"/>
      <c r="BT33" s="71"/>
      <c r="BU33" s="85"/>
      <c r="BV33" s="31">
        <f t="shared" ref="BV33:BW33" si="47">D33+K33+R33+Y33+AF33+AM33+AT33+BA33+BH33+BO33</f>
        <v>446.8599999999999</v>
      </c>
      <c r="BW33" s="32">
        <f t="shared" si="47"/>
        <v>20</v>
      </c>
      <c r="BX33" s="88"/>
    </row>
    <row r="34" spans="1:76" ht="16.5" x14ac:dyDescent="0.25">
      <c r="A34" s="75"/>
      <c r="B34" s="33" t="s">
        <v>119</v>
      </c>
      <c r="C34" s="33" t="s">
        <v>120</v>
      </c>
      <c r="D34" s="27">
        <v>47.8</v>
      </c>
      <c r="E34" s="28">
        <v>2</v>
      </c>
      <c r="F34" s="28"/>
      <c r="G34" s="71"/>
      <c r="H34" s="71"/>
      <c r="I34" s="71"/>
      <c r="J34" s="71"/>
      <c r="K34" s="29">
        <v>18.100000000000001</v>
      </c>
      <c r="L34" s="30">
        <v>2</v>
      </c>
      <c r="M34" s="23"/>
      <c r="N34" s="71"/>
      <c r="O34" s="71"/>
      <c r="P34" s="71"/>
      <c r="Q34" s="71"/>
      <c r="R34" s="27">
        <v>38.700000000000003</v>
      </c>
      <c r="S34" s="28">
        <v>2</v>
      </c>
      <c r="T34" s="28">
        <v>10.39</v>
      </c>
      <c r="U34" s="71"/>
      <c r="V34" s="71"/>
      <c r="W34" s="71"/>
      <c r="X34" s="71"/>
      <c r="Y34" s="29">
        <v>30.2</v>
      </c>
      <c r="Z34" s="30">
        <v>2</v>
      </c>
      <c r="AA34" s="23"/>
      <c r="AB34" s="71"/>
      <c r="AC34" s="71"/>
      <c r="AD34" s="71"/>
      <c r="AE34" s="71"/>
      <c r="AF34" s="27">
        <v>43.5</v>
      </c>
      <c r="AG34" s="28">
        <v>2</v>
      </c>
      <c r="AH34" s="28"/>
      <c r="AI34" s="71"/>
      <c r="AJ34" s="71"/>
      <c r="AK34" s="71"/>
      <c r="AL34" s="71"/>
      <c r="AM34" s="29">
        <v>41.7</v>
      </c>
      <c r="AN34" s="30">
        <v>2</v>
      </c>
      <c r="AO34" s="23"/>
      <c r="AP34" s="71"/>
      <c r="AQ34" s="71"/>
      <c r="AR34" s="71"/>
      <c r="AS34" s="71"/>
      <c r="AT34" s="27">
        <f>5.9+37</f>
        <v>42.9</v>
      </c>
      <c r="AU34" s="28">
        <v>2</v>
      </c>
      <c r="AV34" s="28"/>
      <c r="AW34" s="71"/>
      <c r="AX34" s="71"/>
      <c r="AY34" s="71"/>
      <c r="AZ34" s="71"/>
      <c r="BA34" s="29">
        <v>30.7</v>
      </c>
      <c r="BB34" s="30">
        <v>2</v>
      </c>
      <c r="BC34" s="23"/>
      <c r="BD34" s="71"/>
      <c r="BE34" s="71"/>
      <c r="BF34" s="71"/>
      <c r="BG34" s="71"/>
      <c r="BH34" s="27">
        <v>33.549999999999997</v>
      </c>
      <c r="BI34" s="28">
        <v>2</v>
      </c>
      <c r="BJ34" s="28"/>
      <c r="BK34" s="71"/>
      <c r="BL34" s="71"/>
      <c r="BM34" s="71"/>
      <c r="BN34" s="71"/>
      <c r="BO34" s="29">
        <v>34.380000000000003</v>
      </c>
      <c r="BP34" s="30">
        <v>2</v>
      </c>
      <c r="BQ34" s="23"/>
      <c r="BR34" s="71"/>
      <c r="BS34" s="71"/>
      <c r="BT34" s="71"/>
      <c r="BU34" s="85"/>
      <c r="BV34" s="31">
        <f t="shared" ref="BV34:BW34" si="48">D34+K34+R34+Y34+AF34+AM34+AT34+BA34+BH34+BO34</f>
        <v>361.53</v>
      </c>
      <c r="BW34" s="32">
        <f t="shared" si="48"/>
        <v>20</v>
      </c>
      <c r="BX34" s="88"/>
    </row>
    <row r="35" spans="1:76" ht="16.5" x14ac:dyDescent="0.25">
      <c r="A35" s="75"/>
      <c r="B35" s="33" t="s">
        <v>121</v>
      </c>
      <c r="C35" s="33" t="s">
        <v>122</v>
      </c>
      <c r="D35" s="27">
        <v>46</v>
      </c>
      <c r="E35" s="28">
        <v>2</v>
      </c>
      <c r="F35" s="53" t="s">
        <v>123</v>
      </c>
      <c r="G35" s="71"/>
      <c r="H35" s="71"/>
      <c r="I35" s="71"/>
      <c r="J35" s="71"/>
      <c r="K35" s="29">
        <v>45.17</v>
      </c>
      <c r="L35" s="30">
        <v>2</v>
      </c>
      <c r="M35" s="35" t="s">
        <v>124</v>
      </c>
      <c r="N35" s="71"/>
      <c r="O35" s="71"/>
      <c r="P35" s="71"/>
      <c r="Q35" s="71"/>
      <c r="R35" s="27">
        <v>38.14</v>
      </c>
      <c r="S35" s="28">
        <v>2</v>
      </c>
      <c r="T35" s="28">
        <v>11.61</v>
      </c>
      <c r="U35" s="71"/>
      <c r="V35" s="71"/>
      <c r="W35" s="71"/>
      <c r="X35" s="71"/>
      <c r="Y35" s="29">
        <v>50.68</v>
      </c>
      <c r="Z35" s="30">
        <v>2</v>
      </c>
      <c r="AA35" s="23"/>
      <c r="AB35" s="71"/>
      <c r="AC35" s="71"/>
      <c r="AD35" s="71"/>
      <c r="AE35" s="71"/>
      <c r="AF35" s="27">
        <v>104.63</v>
      </c>
      <c r="AG35" s="28">
        <v>2</v>
      </c>
      <c r="AH35" s="28"/>
      <c r="AI35" s="71"/>
      <c r="AJ35" s="71"/>
      <c r="AK35" s="71"/>
      <c r="AL35" s="71"/>
      <c r="AM35" s="29">
        <v>49</v>
      </c>
      <c r="AN35" s="30">
        <v>2</v>
      </c>
      <c r="AO35" s="23"/>
      <c r="AP35" s="71"/>
      <c r="AQ35" s="71"/>
      <c r="AR35" s="71"/>
      <c r="AS35" s="71"/>
      <c r="AT35" s="27">
        <f>47.35+16</f>
        <v>63.35</v>
      </c>
      <c r="AU35" s="28">
        <v>2</v>
      </c>
      <c r="AV35" s="28"/>
      <c r="AW35" s="71"/>
      <c r="AX35" s="71"/>
      <c r="AY35" s="71"/>
      <c r="AZ35" s="71"/>
      <c r="BA35" s="29">
        <v>36.44</v>
      </c>
      <c r="BB35" s="30">
        <v>2</v>
      </c>
      <c r="BC35" s="23"/>
      <c r="BD35" s="71"/>
      <c r="BE35" s="71"/>
      <c r="BF35" s="71"/>
      <c r="BG35" s="71"/>
      <c r="BH35" s="27">
        <v>36</v>
      </c>
      <c r="BI35" s="28">
        <v>2</v>
      </c>
      <c r="BJ35" s="28"/>
      <c r="BK35" s="71"/>
      <c r="BL35" s="71"/>
      <c r="BM35" s="71"/>
      <c r="BN35" s="71"/>
      <c r="BO35" s="29">
        <v>43</v>
      </c>
      <c r="BP35" s="30">
        <v>2</v>
      </c>
      <c r="BQ35" s="23"/>
      <c r="BR35" s="71"/>
      <c r="BS35" s="71"/>
      <c r="BT35" s="71"/>
      <c r="BU35" s="85"/>
      <c r="BV35" s="31">
        <f t="shared" ref="BV35:BW35" si="49">D35+K35+R35+Y35+AF35+AM35+AT35+BA35+BH35+BO35</f>
        <v>512.41000000000008</v>
      </c>
      <c r="BW35" s="32">
        <f t="shared" si="49"/>
        <v>20</v>
      </c>
      <c r="BX35" s="88"/>
    </row>
    <row r="36" spans="1:76" ht="16.5" x14ac:dyDescent="0.25">
      <c r="A36" s="75"/>
      <c r="B36" s="33" t="s">
        <v>125</v>
      </c>
      <c r="C36" s="33" t="s">
        <v>126</v>
      </c>
      <c r="D36" s="27">
        <v>43.8</v>
      </c>
      <c r="E36" s="28">
        <v>2</v>
      </c>
      <c r="F36" s="28"/>
      <c r="G36" s="71"/>
      <c r="H36" s="71"/>
      <c r="I36" s="71"/>
      <c r="J36" s="71"/>
      <c r="K36" s="29">
        <v>30.82</v>
      </c>
      <c r="L36" s="30">
        <v>2</v>
      </c>
      <c r="M36" s="23"/>
      <c r="N36" s="71"/>
      <c r="O36" s="71"/>
      <c r="P36" s="71"/>
      <c r="Q36" s="71"/>
      <c r="R36" s="27">
        <v>30.1</v>
      </c>
      <c r="S36" s="28">
        <v>2</v>
      </c>
      <c r="T36" s="28">
        <v>14.29</v>
      </c>
      <c r="U36" s="71"/>
      <c r="V36" s="71"/>
      <c r="W36" s="71"/>
      <c r="X36" s="71"/>
      <c r="Y36" s="29">
        <v>35.200000000000003</v>
      </c>
      <c r="Z36" s="30">
        <v>2</v>
      </c>
      <c r="AA36" s="23" t="s">
        <v>127</v>
      </c>
      <c r="AB36" s="71"/>
      <c r="AC36" s="71"/>
      <c r="AD36" s="71"/>
      <c r="AE36" s="71"/>
      <c r="AF36" s="27">
        <v>31</v>
      </c>
      <c r="AG36" s="28">
        <v>2</v>
      </c>
      <c r="AH36" s="28"/>
      <c r="AI36" s="71"/>
      <c r="AJ36" s="71"/>
      <c r="AK36" s="71"/>
      <c r="AL36" s="71"/>
      <c r="AM36" s="29">
        <v>34.799999999999997</v>
      </c>
      <c r="AN36" s="30">
        <v>2</v>
      </c>
      <c r="AO36" s="23"/>
      <c r="AP36" s="71"/>
      <c r="AQ36" s="71"/>
      <c r="AR36" s="71"/>
      <c r="AS36" s="71"/>
      <c r="AT36" s="27">
        <v>40</v>
      </c>
      <c r="AU36" s="28">
        <v>2</v>
      </c>
      <c r="AV36" s="28"/>
      <c r="AW36" s="71"/>
      <c r="AX36" s="71"/>
      <c r="AY36" s="71"/>
      <c r="AZ36" s="71"/>
      <c r="BA36" s="29">
        <v>28.8</v>
      </c>
      <c r="BB36" s="30">
        <v>2</v>
      </c>
      <c r="BC36" s="23"/>
      <c r="BD36" s="71"/>
      <c r="BE36" s="71"/>
      <c r="BF36" s="71"/>
      <c r="BG36" s="71"/>
      <c r="BH36" s="27">
        <v>24</v>
      </c>
      <c r="BI36" s="28">
        <v>2</v>
      </c>
      <c r="BJ36" s="28"/>
      <c r="BK36" s="71"/>
      <c r="BL36" s="71"/>
      <c r="BM36" s="71"/>
      <c r="BN36" s="71"/>
      <c r="BO36" s="29">
        <v>19.510000000000002</v>
      </c>
      <c r="BP36" s="30">
        <v>2</v>
      </c>
      <c r="BQ36" s="23"/>
      <c r="BR36" s="71"/>
      <c r="BS36" s="71"/>
      <c r="BT36" s="71"/>
      <c r="BU36" s="85"/>
      <c r="BV36" s="31">
        <f t="shared" ref="BV36:BW36" si="50">D36+K36+R36+Y36+AF36+AM36+AT36+BA36+BH36+BO36</f>
        <v>318.03000000000003</v>
      </c>
      <c r="BW36" s="32">
        <f t="shared" si="50"/>
        <v>20</v>
      </c>
      <c r="BX36" s="88"/>
    </row>
    <row r="37" spans="1:76" ht="16.5" x14ac:dyDescent="0.25">
      <c r="A37" s="75"/>
      <c r="B37" s="33" t="s">
        <v>128</v>
      </c>
      <c r="C37" s="33" t="s">
        <v>129</v>
      </c>
      <c r="D37" s="27">
        <v>80.3</v>
      </c>
      <c r="E37" s="28">
        <v>2</v>
      </c>
      <c r="F37" s="28"/>
      <c r="G37" s="71"/>
      <c r="H37" s="71"/>
      <c r="I37" s="71"/>
      <c r="J37" s="71"/>
      <c r="K37" s="29">
        <v>81.2</v>
      </c>
      <c r="L37" s="30">
        <v>2</v>
      </c>
      <c r="M37" s="23"/>
      <c r="N37" s="71"/>
      <c r="O37" s="71"/>
      <c r="P37" s="71"/>
      <c r="Q37" s="71"/>
      <c r="R37" s="27">
        <v>73.599999999999994</v>
      </c>
      <c r="S37" s="28">
        <v>2</v>
      </c>
      <c r="T37" s="54">
        <v>13.43</v>
      </c>
      <c r="U37" s="71"/>
      <c r="V37" s="71"/>
      <c r="W37" s="71"/>
      <c r="X37" s="71"/>
      <c r="Y37" s="29">
        <v>42.92</v>
      </c>
      <c r="Z37" s="30">
        <v>2</v>
      </c>
      <c r="AA37" s="52" t="s">
        <v>130</v>
      </c>
      <c r="AB37" s="71"/>
      <c r="AC37" s="71"/>
      <c r="AD37" s="71"/>
      <c r="AE37" s="71"/>
      <c r="AF37" s="27">
        <v>90.17</v>
      </c>
      <c r="AG37" s="28">
        <v>2</v>
      </c>
      <c r="AH37" s="28"/>
      <c r="AI37" s="71"/>
      <c r="AJ37" s="71"/>
      <c r="AK37" s="71"/>
      <c r="AL37" s="71"/>
      <c r="AM37" s="29">
        <v>62.1</v>
      </c>
      <c r="AN37" s="30">
        <v>2</v>
      </c>
      <c r="AO37" s="23"/>
      <c r="AP37" s="71"/>
      <c r="AQ37" s="71"/>
      <c r="AR37" s="71"/>
      <c r="AS37" s="71"/>
      <c r="AT37" s="27">
        <v>70.7</v>
      </c>
      <c r="AU37" s="28">
        <v>2</v>
      </c>
      <c r="AV37" s="28"/>
      <c r="AW37" s="71"/>
      <c r="AX37" s="71"/>
      <c r="AY37" s="71"/>
      <c r="AZ37" s="71"/>
      <c r="BA37" s="29">
        <v>66.3</v>
      </c>
      <c r="BB37" s="30">
        <v>2</v>
      </c>
      <c r="BC37" s="23"/>
      <c r="BD37" s="71"/>
      <c r="BE37" s="71"/>
      <c r="BF37" s="71"/>
      <c r="BG37" s="71"/>
      <c r="BH37" s="27">
        <v>33.020000000000003</v>
      </c>
      <c r="BI37" s="28">
        <v>2</v>
      </c>
      <c r="BJ37" s="28"/>
      <c r="BK37" s="71"/>
      <c r="BL37" s="71"/>
      <c r="BM37" s="71"/>
      <c r="BN37" s="71"/>
      <c r="BO37" s="29">
        <v>52.1</v>
      </c>
      <c r="BP37" s="30">
        <v>2</v>
      </c>
      <c r="BQ37" s="23"/>
      <c r="BR37" s="71"/>
      <c r="BS37" s="71"/>
      <c r="BT37" s="71"/>
      <c r="BU37" s="85"/>
      <c r="BV37" s="31">
        <f t="shared" ref="BV37:BW37" si="51">D37+K37+R37+Y37+AF37+AM37+AT37+BA37+BH37+BO37</f>
        <v>652.41</v>
      </c>
      <c r="BW37" s="32">
        <f t="shared" si="51"/>
        <v>20</v>
      </c>
      <c r="BX37" s="88"/>
    </row>
    <row r="38" spans="1:76" ht="16.5" x14ac:dyDescent="0.25">
      <c r="A38" s="75"/>
      <c r="B38" s="33" t="s">
        <v>131</v>
      </c>
      <c r="C38" s="33" t="s">
        <v>132</v>
      </c>
      <c r="D38" s="27">
        <v>31</v>
      </c>
      <c r="E38" s="28">
        <v>2</v>
      </c>
      <c r="F38" s="28"/>
      <c r="G38" s="71"/>
      <c r="H38" s="71"/>
      <c r="I38" s="71"/>
      <c r="J38" s="71"/>
      <c r="K38" s="29">
        <v>26.3</v>
      </c>
      <c r="L38" s="30">
        <v>2</v>
      </c>
      <c r="M38" s="23" t="s">
        <v>133</v>
      </c>
      <c r="N38" s="71"/>
      <c r="O38" s="71"/>
      <c r="P38" s="71"/>
      <c r="Q38" s="71"/>
      <c r="R38" s="27">
        <v>31.75</v>
      </c>
      <c r="S38" s="28">
        <v>2</v>
      </c>
      <c r="T38" s="28">
        <v>11.08</v>
      </c>
      <c r="U38" s="71"/>
      <c r="V38" s="71"/>
      <c r="W38" s="71"/>
      <c r="X38" s="71"/>
      <c r="Y38" s="29">
        <v>47.5</v>
      </c>
      <c r="Z38" s="30">
        <v>2</v>
      </c>
      <c r="AA38" s="23"/>
      <c r="AB38" s="71"/>
      <c r="AC38" s="71"/>
      <c r="AD38" s="71"/>
      <c r="AE38" s="71"/>
      <c r="AF38" s="27">
        <v>54.75</v>
      </c>
      <c r="AG38" s="28">
        <v>2</v>
      </c>
      <c r="AH38" s="28"/>
      <c r="AI38" s="71"/>
      <c r="AJ38" s="71"/>
      <c r="AK38" s="71"/>
      <c r="AL38" s="71"/>
      <c r="AM38" s="29">
        <v>44.4</v>
      </c>
      <c r="AN38" s="30">
        <v>2</v>
      </c>
      <c r="AO38" s="23"/>
      <c r="AP38" s="71"/>
      <c r="AQ38" s="71"/>
      <c r="AR38" s="71"/>
      <c r="AS38" s="71"/>
      <c r="AT38" s="27">
        <v>34.4</v>
      </c>
      <c r="AU38" s="28">
        <v>2</v>
      </c>
      <c r="AV38" s="28"/>
      <c r="AW38" s="71"/>
      <c r="AX38" s="71"/>
      <c r="AY38" s="71"/>
      <c r="AZ38" s="71"/>
      <c r="BA38" s="29">
        <v>57.5</v>
      </c>
      <c r="BB38" s="30">
        <v>2</v>
      </c>
      <c r="BC38" s="23"/>
      <c r="BD38" s="71"/>
      <c r="BE38" s="71"/>
      <c r="BF38" s="71"/>
      <c r="BG38" s="71"/>
      <c r="BH38" s="27">
        <v>35.76</v>
      </c>
      <c r="BI38" s="28">
        <v>2</v>
      </c>
      <c r="BJ38" s="28"/>
      <c r="BK38" s="71"/>
      <c r="BL38" s="71"/>
      <c r="BM38" s="71"/>
      <c r="BN38" s="71"/>
      <c r="BO38" s="29">
        <v>42.4</v>
      </c>
      <c r="BP38" s="30">
        <v>2</v>
      </c>
      <c r="BQ38" s="23"/>
      <c r="BR38" s="71"/>
      <c r="BS38" s="71"/>
      <c r="BT38" s="71"/>
      <c r="BU38" s="85"/>
      <c r="BV38" s="31">
        <f t="shared" ref="BV38:BW38" si="52">D38+K38+R38+Y38+AF38+AM38+AT38+BA38+BH38+BO38</f>
        <v>405.76</v>
      </c>
      <c r="BW38" s="32">
        <f t="shared" si="52"/>
        <v>20</v>
      </c>
      <c r="BX38" s="88"/>
    </row>
    <row r="39" spans="1:76" ht="16.5" x14ac:dyDescent="0.25">
      <c r="A39" s="75"/>
      <c r="B39" s="33" t="s">
        <v>134</v>
      </c>
      <c r="C39" s="33" t="s">
        <v>135</v>
      </c>
      <c r="D39" s="27">
        <v>24</v>
      </c>
      <c r="E39" s="28">
        <v>2</v>
      </c>
      <c r="F39" s="28"/>
      <c r="G39" s="71"/>
      <c r="H39" s="71"/>
      <c r="I39" s="71"/>
      <c r="J39" s="71"/>
      <c r="K39" s="29">
        <v>20</v>
      </c>
      <c r="L39" s="30">
        <v>2</v>
      </c>
      <c r="M39" s="23"/>
      <c r="N39" s="71"/>
      <c r="O39" s="71"/>
      <c r="P39" s="71"/>
      <c r="Q39" s="71"/>
      <c r="R39" s="27">
        <v>38.700000000000003</v>
      </c>
      <c r="S39" s="28">
        <v>2</v>
      </c>
      <c r="T39" s="28">
        <v>14.08</v>
      </c>
      <c r="U39" s="71"/>
      <c r="V39" s="71"/>
      <c r="W39" s="71"/>
      <c r="X39" s="71"/>
      <c r="Y39" s="29">
        <v>23.5</v>
      </c>
      <c r="Z39" s="30">
        <v>2</v>
      </c>
      <c r="AA39" s="23"/>
      <c r="AB39" s="71"/>
      <c r="AC39" s="71"/>
      <c r="AD39" s="71"/>
      <c r="AE39" s="71"/>
      <c r="AF39" s="27">
        <v>28.6</v>
      </c>
      <c r="AG39" s="28">
        <v>2</v>
      </c>
      <c r="AH39" s="28"/>
      <c r="AI39" s="71"/>
      <c r="AJ39" s="71"/>
      <c r="AK39" s="71"/>
      <c r="AL39" s="71"/>
      <c r="AM39" s="29">
        <v>28.4</v>
      </c>
      <c r="AN39" s="30">
        <v>2</v>
      </c>
      <c r="AO39" s="23"/>
      <c r="AP39" s="71"/>
      <c r="AQ39" s="71"/>
      <c r="AR39" s="71"/>
      <c r="AS39" s="71"/>
      <c r="AT39" s="27">
        <f>29.8+5</f>
        <v>34.799999999999997</v>
      </c>
      <c r="AU39" s="28">
        <v>2</v>
      </c>
      <c r="AV39" s="28"/>
      <c r="AW39" s="71"/>
      <c r="AX39" s="71"/>
      <c r="AY39" s="71"/>
      <c r="AZ39" s="71"/>
      <c r="BA39" s="29">
        <v>21.9</v>
      </c>
      <c r="BB39" s="30">
        <v>2</v>
      </c>
      <c r="BC39" s="23"/>
      <c r="BD39" s="71"/>
      <c r="BE39" s="71"/>
      <c r="BF39" s="71"/>
      <c r="BG39" s="71"/>
      <c r="BH39" s="27">
        <v>31</v>
      </c>
      <c r="BI39" s="28">
        <v>2</v>
      </c>
      <c r="BJ39" s="28"/>
      <c r="BK39" s="71"/>
      <c r="BL39" s="71"/>
      <c r="BM39" s="71"/>
      <c r="BN39" s="71"/>
      <c r="BO39" s="29">
        <v>31.2</v>
      </c>
      <c r="BP39" s="30">
        <v>2</v>
      </c>
      <c r="BQ39" s="23"/>
      <c r="BR39" s="71"/>
      <c r="BS39" s="71"/>
      <c r="BT39" s="71"/>
      <c r="BU39" s="85"/>
      <c r="BV39" s="31">
        <f t="shared" ref="BV39:BW39" si="53">D39+K39+R39+Y39+AF39+AM39+AT39+BA39+BH39+BO39</f>
        <v>282.10000000000002</v>
      </c>
      <c r="BW39" s="32">
        <f t="shared" si="53"/>
        <v>20</v>
      </c>
      <c r="BX39" s="88"/>
    </row>
    <row r="40" spans="1:76" ht="16.5" x14ac:dyDescent="0.25">
      <c r="A40" s="75"/>
      <c r="B40" s="33" t="s">
        <v>136</v>
      </c>
      <c r="C40" s="33" t="s">
        <v>137</v>
      </c>
      <c r="D40" s="27">
        <v>40</v>
      </c>
      <c r="E40" s="28">
        <v>2</v>
      </c>
      <c r="F40" s="28"/>
      <c r="G40" s="71"/>
      <c r="H40" s="71"/>
      <c r="I40" s="71"/>
      <c r="J40" s="71"/>
      <c r="K40" s="29">
        <v>33.5</v>
      </c>
      <c r="L40" s="30">
        <v>2</v>
      </c>
      <c r="M40" s="23"/>
      <c r="N40" s="71"/>
      <c r="O40" s="71"/>
      <c r="P40" s="71"/>
      <c r="Q40" s="71"/>
      <c r="R40" s="27">
        <v>42.4</v>
      </c>
      <c r="S40" s="28">
        <v>2</v>
      </c>
      <c r="T40" s="28">
        <v>7.18</v>
      </c>
      <c r="U40" s="71"/>
      <c r="V40" s="71"/>
      <c r="W40" s="71"/>
      <c r="X40" s="71"/>
      <c r="Y40" s="29">
        <v>28.8</v>
      </c>
      <c r="Z40" s="30">
        <v>2</v>
      </c>
      <c r="AA40" s="23"/>
      <c r="AB40" s="71"/>
      <c r="AC40" s="71"/>
      <c r="AD40" s="71"/>
      <c r="AE40" s="71"/>
      <c r="AF40" s="27">
        <v>60.78</v>
      </c>
      <c r="AG40" s="28">
        <v>2</v>
      </c>
      <c r="AH40" s="28"/>
      <c r="AI40" s="71"/>
      <c r="AJ40" s="71"/>
      <c r="AK40" s="71"/>
      <c r="AL40" s="71"/>
      <c r="AM40" s="29">
        <v>37.9</v>
      </c>
      <c r="AN40" s="30">
        <v>2</v>
      </c>
      <c r="AO40" s="23"/>
      <c r="AP40" s="71"/>
      <c r="AQ40" s="71"/>
      <c r="AR40" s="71"/>
      <c r="AS40" s="71"/>
      <c r="AT40" s="27">
        <f>24.8+16</f>
        <v>40.799999999999997</v>
      </c>
      <c r="AU40" s="28">
        <v>2</v>
      </c>
      <c r="AV40" s="28"/>
      <c r="AW40" s="71"/>
      <c r="AX40" s="71"/>
      <c r="AY40" s="71"/>
      <c r="AZ40" s="71"/>
      <c r="BA40" s="29">
        <v>35.4</v>
      </c>
      <c r="BB40" s="30">
        <v>2</v>
      </c>
      <c r="BC40" s="23"/>
      <c r="BD40" s="71"/>
      <c r="BE40" s="71"/>
      <c r="BF40" s="71"/>
      <c r="BG40" s="71"/>
      <c r="BH40" s="27">
        <v>24.43</v>
      </c>
      <c r="BI40" s="28">
        <v>2</v>
      </c>
      <c r="BJ40" s="28"/>
      <c r="BK40" s="71"/>
      <c r="BL40" s="71"/>
      <c r="BM40" s="71"/>
      <c r="BN40" s="71"/>
      <c r="BO40" s="29">
        <v>31.27</v>
      </c>
      <c r="BP40" s="30">
        <v>2</v>
      </c>
      <c r="BQ40" s="23"/>
      <c r="BR40" s="71"/>
      <c r="BS40" s="71"/>
      <c r="BT40" s="71"/>
      <c r="BU40" s="85"/>
      <c r="BV40" s="31">
        <f t="shared" ref="BV40:BW40" si="54">D40+K40+R40+Y40+AF40+AM40+AT40+BA40+BH40+BO40</f>
        <v>375.28</v>
      </c>
      <c r="BW40" s="32">
        <f t="shared" si="54"/>
        <v>20</v>
      </c>
      <c r="BX40" s="88"/>
    </row>
    <row r="41" spans="1:76" ht="16.5" x14ac:dyDescent="0.25">
      <c r="A41" s="75"/>
      <c r="B41" s="33" t="s">
        <v>138</v>
      </c>
      <c r="C41" s="33" t="s">
        <v>139</v>
      </c>
      <c r="D41" s="27">
        <v>0</v>
      </c>
      <c r="E41" s="28">
        <v>0</v>
      </c>
      <c r="F41" s="28"/>
      <c r="G41" s="71"/>
      <c r="H41" s="71"/>
      <c r="I41" s="71"/>
      <c r="J41" s="71"/>
      <c r="K41" s="29">
        <v>40.200000000000003</v>
      </c>
      <c r="L41" s="30">
        <v>2</v>
      </c>
      <c r="M41" s="23"/>
      <c r="N41" s="71"/>
      <c r="O41" s="71"/>
      <c r="P41" s="71"/>
      <c r="Q41" s="71"/>
      <c r="R41" s="27">
        <v>31.82</v>
      </c>
      <c r="S41" s="28">
        <v>2</v>
      </c>
      <c r="T41" s="28">
        <v>11.59</v>
      </c>
      <c r="U41" s="71"/>
      <c r="V41" s="71"/>
      <c r="W41" s="71"/>
      <c r="X41" s="71"/>
      <c r="Y41" s="29">
        <v>40.799999999999997</v>
      </c>
      <c r="Z41" s="30">
        <v>2</v>
      </c>
      <c r="AA41" s="23"/>
      <c r="AB41" s="71"/>
      <c r="AC41" s="71"/>
      <c r="AD41" s="71"/>
      <c r="AE41" s="71"/>
      <c r="AF41" s="27">
        <v>42.18</v>
      </c>
      <c r="AG41" s="28">
        <v>2</v>
      </c>
      <c r="AH41" s="28"/>
      <c r="AI41" s="71"/>
      <c r="AJ41" s="71"/>
      <c r="AK41" s="71"/>
      <c r="AL41" s="71"/>
      <c r="AM41" s="29">
        <v>21</v>
      </c>
      <c r="AN41" s="30">
        <v>2</v>
      </c>
      <c r="AO41" s="23"/>
      <c r="AP41" s="71"/>
      <c r="AQ41" s="71"/>
      <c r="AR41" s="71"/>
      <c r="AS41" s="71"/>
      <c r="AT41" s="27">
        <v>18.3</v>
      </c>
      <c r="AU41" s="28">
        <v>2</v>
      </c>
      <c r="AV41" s="28"/>
      <c r="AW41" s="71"/>
      <c r="AX41" s="71"/>
      <c r="AY41" s="71"/>
      <c r="AZ41" s="71"/>
      <c r="BA41" s="29">
        <v>28</v>
      </c>
      <c r="BB41" s="30">
        <v>2</v>
      </c>
      <c r="BC41" s="23"/>
      <c r="BD41" s="71"/>
      <c r="BE41" s="71"/>
      <c r="BF41" s="71"/>
      <c r="BG41" s="71"/>
      <c r="BH41" s="27">
        <v>28</v>
      </c>
      <c r="BI41" s="28">
        <v>2</v>
      </c>
      <c r="BJ41" s="28"/>
      <c r="BK41" s="71"/>
      <c r="BL41" s="71"/>
      <c r="BM41" s="71"/>
      <c r="BN41" s="71"/>
      <c r="BO41" s="29">
        <v>32.380000000000003</v>
      </c>
      <c r="BP41" s="30">
        <v>2</v>
      </c>
      <c r="BQ41" s="23"/>
      <c r="BR41" s="71"/>
      <c r="BS41" s="71"/>
      <c r="BT41" s="71"/>
      <c r="BU41" s="85"/>
      <c r="BV41" s="31">
        <f t="shared" ref="BV41:BW41" si="55">D41+K41+R41+Y41+AF41+AM41+AT41+BA41+BH41+BO41</f>
        <v>282.68</v>
      </c>
      <c r="BW41" s="32">
        <f t="shared" si="55"/>
        <v>18</v>
      </c>
      <c r="BX41" s="88"/>
    </row>
    <row r="42" spans="1:76" ht="16.5" x14ac:dyDescent="0.25">
      <c r="A42" s="76"/>
      <c r="B42" s="38"/>
      <c r="C42" s="39" t="s">
        <v>79</v>
      </c>
      <c r="D42" s="40">
        <f t="shared" ref="D42:E42" si="56">SUM(D30:D41)</f>
        <v>503.1</v>
      </c>
      <c r="E42" s="41">
        <f t="shared" si="56"/>
        <v>22</v>
      </c>
      <c r="F42" s="42"/>
      <c r="G42" s="72"/>
      <c r="H42" s="72"/>
      <c r="I42" s="72"/>
      <c r="J42" s="72"/>
      <c r="K42" s="43">
        <f t="shared" ref="K42:L42" si="57">SUM(K30:K41)</f>
        <v>467.84999999999997</v>
      </c>
      <c r="L42" s="44">
        <f t="shared" si="57"/>
        <v>24</v>
      </c>
      <c r="M42" s="45"/>
      <c r="N42" s="72"/>
      <c r="O42" s="72"/>
      <c r="P42" s="72"/>
      <c r="Q42" s="72"/>
      <c r="R42" s="40">
        <f t="shared" ref="R42:T42" si="58">SUM(R30:R41)</f>
        <v>505.80999999999995</v>
      </c>
      <c r="S42" s="41">
        <f t="shared" si="58"/>
        <v>24</v>
      </c>
      <c r="T42" s="40">
        <f t="shared" si="58"/>
        <v>140.01000000000002</v>
      </c>
      <c r="U42" s="72"/>
      <c r="V42" s="72"/>
      <c r="W42" s="72"/>
      <c r="X42" s="72"/>
      <c r="Y42" s="43">
        <f t="shared" ref="Y42:Z42" si="59">SUM(Y30:Y41)</f>
        <v>479.40000000000003</v>
      </c>
      <c r="Z42" s="44">
        <f t="shared" si="59"/>
        <v>24</v>
      </c>
      <c r="AA42" s="45"/>
      <c r="AB42" s="72"/>
      <c r="AC42" s="72"/>
      <c r="AD42" s="72"/>
      <c r="AE42" s="72"/>
      <c r="AF42" s="40">
        <f t="shared" ref="AF42:AG42" si="60">SUM(AF30:AF41)</f>
        <v>646.91</v>
      </c>
      <c r="AG42" s="41">
        <f t="shared" si="60"/>
        <v>24</v>
      </c>
      <c r="AH42" s="40">
        <f>AF42-384</f>
        <v>262.90999999999997</v>
      </c>
      <c r="AI42" s="72"/>
      <c r="AJ42" s="72"/>
      <c r="AK42" s="72"/>
      <c r="AL42" s="72"/>
      <c r="AM42" s="43">
        <f>SUM(AM30:AM41)</f>
        <v>519.70000000000005</v>
      </c>
      <c r="AN42" s="44">
        <v>2</v>
      </c>
      <c r="AO42" s="45">
        <v>22.02</v>
      </c>
      <c r="AP42" s="72"/>
      <c r="AQ42" s="72"/>
      <c r="AR42" s="72"/>
      <c r="AS42" s="72"/>
      <c r="AT42" s="40">
        <f t="shared" ref="AT42:AU42" si="61">SUM(AT30:AT41)</f>
        <v>520</v>
      </c>
      <c r="AU42" s="41">
        <f t="shared" si="61"/>
        <v>24</v>
      </c>
      <c r="AV42" s="42">
        <v>98</v>
      </c>
      <c r="AW42" s="72"/>
      <c r="AX42" s="72"/>
      <c r="AY42" s="72"/>
      <c r="AZ42" s="72"/>
      <c r="BA42" s="43">
        <f t="shared" ref="BA42:BB42" si="62">SUM(BA30:BA41)</f>
        <v>486.96999999999997</v>
      </c>
      <c r="BB42" s="44">
        <f t="shared" si="62"/>
        <v>24</v>
      </c>
      <c r="BC42" s="45"/>
      <c r="BD42" s="72"/>
      <c r="BE42" s="72"/>
      <c r="BF42" s="72"/>
      <c r="BG42" s="72"/>
      <c r="BH42" s="40">
        <f t="shared" ref="BH42:BI42" si="63">SUM(BH30:BH41)</f>
        <v>371.04</v>
      </c>
      <c r="BI42" s="41">
        <f t="shared" si="63"/>
        <v>24</v>
      </c>
      <c r="BJ42" s="42"/>
      <c r="BK42" s="72"/>
      <c r="BL42" s="72"/>
      <c r="BM42" s="72"/>
      <c r="BN42" s="72"/>
      <c r="BO42" s="43">
        <f t="shared" ref="BO42:BP42" si="64">SUM(BO30:BO41)</f>
        <v>476.2</v>
      </c>
      <c r="BP42" s="44">
        <f t="shared" si="64"/>
        <v>24</v>
      </c>
      <c r="BQ42" s="45" t="s">
        <v>140</v>
      </c>
      <c r="BR42" s="72"/>
      <c r="BS42" s="72"/>
      <c r="BT42" s="72"/>
      <c r="BU42" s="86"/>
      <c r="BV42" s="47">
        <f t="shared" ref="BV42:BW42" si="65">SUM(BV30:BV41)</f>
        <v>4976.9800000000005</v>
      </c>
      <c r="BW42" s="48">
        <f t="shared" si="65"/>
        <v>238</v>
      </c>
      <c r="BX42" s="89"/>
    </row>
    <row r="43" spans="1:76" ht="16.5" x14ac:dyDescent="0.25">
      <c r="A43" s="74" t="s">
        <v>141</v>
      </c>
      <c r="B43" s="17" t="s">
        <v>142</v>
      </c>
      <c r="C43" s="17" t="s">
        <v>143</v>
      </c>
      <c r="D43" s="18">
        <v>36.25</v>
      </c>
      <c r="E43" s="19">
        <v>2</v>
      </c>
      <c r="F43" s="19"/>
      <c r="G43" s="70">
        <v>3</v>
      </c>
      <c r="H43" s="70">
        <v>0</v>
      </c>
      <c r="I43" s="70">
        <v>0</v>
      </c>
      <c r="J43" s="70">
        <f>G43+H43+I43</f>
        <v>3</v>
      </c>
      <c r="K43" s="20">
        <v>35.11</v>
      </c>
      <c r="L43" s="21">
        <v>2</v>
      </c>
      <c r="M43" s="22"/>
      <c r="N43" s="73">
        <v>3</v>
      </c>
      <c r="O43" s="73">
        <v>0</v>
      </c>
      <c r="P43" s="73">
        <v>0</v>
      </c>
      <c r="Q43" s="73">
        <f>N43+O43+P43</f>
        <v>3</v>
      </c>
      <c r="R43" s="18">
        <v>30.84</v>
      </c>
      <c r="S43" s="19">
        <v>2</v>
      </c>
      <c r="T43" s="18">
        <v>8.73</v>
      </c>
      <c r="U43" s="70">
        <v>3</v>
      </c>
      <c r="V43" s="70">
        <v>0</v>
      </c>
      <c r="W43" s="70">
        <v>1</v>
      </c>
      <c r="X43" s="70">
        <f>U43+V43+W43</f>
        <v>4</v>
      </c>
      <c r="Y43" s="20">
        <v>36.979999999999997</v>
      </c>
      <c r="Z43" s="21">
        <v>2</v>
      </c>
      <c r="AA43" s="22"/>
      <c r="AB43" s="73">
        <v>3</v>
      </c>
      <c r="AC43" s="73">
        <v>0</v>
      </c>
      <c r="AD43" s="73">
        <v>0</v>
      </c>
      <c r="AE43" s="73">
        <f>AB43+AC43+AD43</f>
        <v>3</v>
      </c>
      <c r="AF43" s="18">
        <v>41.58</v>
      </c>
      <c r="AG43" s="19">
        <v>2</v>
      </c>
      <c r="AH43" s="19"/>
      <c r="AI43" s="70">
        <v>3</v>
      </c>
      <c r="AJ43" s="70">
        <v>1</v>
      </c>
      <c r="AK43" s="70">
        <v>0</v>
      </c>
      <c r="AL43" s="70">
        <f>AI43+AJ43+AK43</f>
        <v>4</v>
      </c>
      <c r="AM43" s="20">
        <v>37.85</v>
      </c>
      <c r="AN43" s="21">
        <v>2</v>
      </c>
      <c r="AO43" s="22"/>
      <c r="AP43" s="73">
        <v>3</v>
      </c>
      <c r="AQ43" s="73">
        <v>1</v>
      </c>
      <c r="AR43" s="73">
        <v>0</v>
      </c>
      <c r="AS43" s="73">
        <f>AP43+AQ43+AR43</f>
        <v>4</v>
      </c>
      <c r="AT43" s="18">
        <v>42.26</v>
      </c>
      <c r="AU43" s="19">
        <v>2</v>
      </c>
      <c r="AV43" s="19"/>
      <c r="AW43" s="70">
        <v>3</v>
      </c>
      <c r="AX43" s="70">
        <v>1</v>
      </c>
      <c r="AY43" s="70">
        <v>0</v>
      </c>
      <c r="AZ43" s="70">
        <f>AW43+AX43+AY43</f>
        <v>4</v>
      </c>
      <c r="BA43" s="20">
        <v>35.5</v>
      </c>
      <c r="BB43" s="21">
        <v>2</v>
      </c>
      <c r="BC43" s="22"/>
      <c r="BD43" s="73">
        <v>3</v>
      </c>
      <c r="BE43" s="73">
        <v>3</v>
      </c>
      <c r="BF43" s="73"/>
      <c r="BG43" s="73">
        <f>BD43+BE43+BF43</f>
        <v>6</v>
      </c>
      <c r="BH43" s="18">
        <v>42.43</v>
      </c>
      <c r="BI43" s="19">
        <v>2</v>
      </c>
      <c r="BJ43" s="19"/>
      <c r="BK43" s="70">
        <v>3</v>
      </c>
      <c r="BL43" s="70"/>
      <c r="BM43" s="70"/>
      <c r="BN43" s="70">
        <f>BK43+BL43+BM43</f>
        <v>3</v>
      </c>
      <c r="BO43" s="20">
        <v>35.07</v>
      </c>
      <c r="BP43" s="21">
        <v>2</v>
      </c>
      <c r="BQ43" s="22"/>
      <c r="BR43" s="73">
        <v>3</v>
      </c>
      <c r="BS43" s="73">
        <v>0</v>
      </c>
      <c r="BT43" s="73">
        <v>0</v>
      </c>
      <c r="BU43" s="84">
        <f>BR43+BS43+BT43</f>
        <v>3</v>
      </c>
      <c r="BV43" s="24">
        <f t="shared" ref="BV43:BW43" si="66">D43+K43+R43+Y43+AF43+AM43+AT43+BA43+BH43+BO43</f>
        <v>373.87</v>
      </c>
      <c r="BW43" s="25">
        <f t="shared" si="66"/>
        <v>20</v>
      </c>
      <c r="BX43" s="87">
        <f>J43+Q43+X43+AE43+AL43+AS43+AZ43+BG43+BN43+BU43</f>
        <v>37</v>
      </c>
    </row>
    <row r="44" spans="1:76" ht="16.5" x14ac:dyDescent="0.25">
      <c r="A44" s="75"/>
      <c r="B44" s="55" t="s">
        <v>144</v>
      </c>
      <c r="C44" s="55" t="s">
        <v>145</v>
      </c>
      <c r="D44" s="27">
        <v>32.020000000000003</v>
      </c>
      <c r="E44" s="28">
        <v>2</v>
      </c>
      <c r="F44" s="28"/>
      <c r="G44" s="71"/>
      <c r="H44" s="71"/>
      <c r="I44" s="71"/>
      <c r="J44" s="71"/>
      <c r="K44" s="29">
        <v>31.26</v>
      </c>
      <c r="L44" s="30">
        <v>2</v>
      </c>
      <c r="M44" s="23" t="s">
        <v>146</v>
      </c>
      <c r="N44" s="71"/>
      <c r="O44" s="71"/>
      <c r="P44" s="71"/>
      <c r="Q44" s="71"/>
      <c r="R44" s="27">
        <v>37.46</v>
      </c>
      <c r="S44" s="28">
        <v>2</v>
      </c>
      <c r="T44" s="27">
        <v>11</v>
      </c>
      <c r="U44" s="71"/>
      <c r="V44" s="71"/>
      <c r="W44" s="71"/>
      <c r="X44" s="71"/>
      <c r="Y44" s="29">
        <v>21.07</v>
      </c>
      <c r="Z44" s="30">
        <v>2</v>
      </c>
      <c r="AA44" s="23"/>
      <c r="AB44" s="71"/>
      <c r="AC44" s="71"/>
      <c r="AD44" s="71"/>
      <c r="AE44" s="71"/>
      <c r="AF44" s="27">
        <v>42.81</v>
      </c>
      <c r="AG44" s="28">
        <v>2</v>
      </c>
      <c r="AH44" s="28"/>
      <c r="AI44" s="71"/>
      <c r="AJ44" s="71"/>
      <c r="AK44" s="71"/>
      <c r="AL44" s="71"/>
      <c r="AM44" s="29">
        <v>33.67</v>
      </c>
      <c r="AN44" s="30">
        <v>2</v>
      </c>
      <c r="AO44" s="23"/>
      <c r="AP44" s="71"/>
      <c r="AQ44" s="71"/>
      <c r="AR44" s="71"/>
      <c r="AS44" s="71"/>
      <c r="AT44" s="27">
        <v>34.17</v>
      </c>
      <c r="AU44" s="28">
        <v>2</v>
      </c>
      <c r="AV44" s="28"/>
      <c r="AW44" s="71"/>
      <c r="AX44" s="71"/>
      <c r="AY44" s="71"/>
      <c r="AZ44" s="71"/>
      <c r="BA44" s="29">
        <v>7.01</v>
      </c>
      <c r="BB44" s="30">
        <v>2</v>
      </c>
      <c r="BC44" s="23"/>
      <c r="BD44" s="71"/>
      <c r="BE44" s="71"/>
      <c r="BF44" s="71"/>
      <c r="BG44" s="71"/>
      <c r="BH44" s="27">
        <v>0</v>
      </c>
      <c r="BI44" s="28">
        <v>0</v>
      </c>
      <c r="BJ44" s="28"/>
      <c r="BK44" s="71"/>
      <c r="BL44" s="71"/>
      <c r="BM44" s="71"/>
      <c r="BN44" s="71"/>
      <c r="BO44" s="29">
        <v>0</v>
      </c>
      <c r="BP44" s="30">
        <v>0</v>
      </c>
      <c r="BQ44" s="23"/>
      <c r="BR44" s="71"/>
      <c r="BS44" s="71"/>
      <c r="BT44" s="71"/>
      <c r="BU44" s="85"/>
      <c r="BV44" s="31">
        <f t="shared" ref="BV44:BW44" si="67">D44+K44+R44+Y44+AF44+AM44+AT44+BA44+BH44+BO44</f>
        <v>239.47000000000003</v>
      </c>
      <c r="BW44" s="32">
        <f t="shared" si="67"/>
        <v>16</v>
      </c>
      <c r="BX44" s="88"/>
    </row>
    <row r="45" spans="1:76" ht="16.5" x14ac:dyDescent="0.25">
      <c r="A45" s="75"/>
      <c r="B45" s="33" t="s">
        <v>147</v>
      </c>
      <c r="C45" s="33" t="s">
        <v>148</v>
      </c>
      <c r="D45" s="27">
        <v>20.059999999999999</v>
      </c>
      <c r="E45" s="28">
        <v>2</v>
      </c>
      <c r="F45" s="28"/>
      <c r="G45" s="71"/>
      <c r="H45" s="71"/>
      <c r="I45" s="71"/>
      <c r="J45" s="71"/>
      <c r="K45" s="29">
        <v>21.15</v>
      </c>
      <c r="L45" s="30">
        <v>2</v>
      </c>
      <c r="M45" s="23"/>
      <c r="N45" s="71"/>
      <c r="O45" s="71"/>
      <c r="P45" s="71"/>
      <c r="Q45" s="71"/>
      <c r="R45" s="27">
        <v>31.17</v>
      </c>
      <c r="S45" s="28">
        <v>2</v>
      </c>
      <c r="T45" s="27">
        <v>9.41</v>
      </c>
      <c r="U45" s="71"/>
      <c r="V45" s="71"/>
      <c r="W45" s="71"/>
      <c r="X45" s="71"/>
      <c r="Y45" s="29">
        <v>29.9</v>
      </c>
      <c r="Z45" s="30">
        <v>2</v>
      </c>
      <c r="AA45" s="23"/>
      <c r="AB45" s="71"/>
      <c r="AC45" s="71"/>
      <c r="AD45" s="71"/>
      <c r="AE45" s="71"/>
      <c r="AF45" s="27">
        <v>16.48</v>
      </c>
      <c r="AG45" s="28">
        <v>2</v>
      </c>
      <c r="AH45" s="28"/>
      <c r="AI45" s="71"/>
      <c r="AJ45" s="71"/>
      <c r="AK45" s="71"/>
      <c r="AL45" s="71"/>
      <c r="AM45" s="29">
        <v>40.380000000000003</v>
      </c>
      <c r="AN45" s="30">
        <v>2</v>
      </c>
      <c r="AO45" s="23"/>
      <c r="AP45" s="71"/>
      <c r="AQ45" s="71"/>
      <c r="AR45" s="71"/>
      <c r="AS45" s="71"/>
      <c r="AT45" s="27">
        <v>36.61</v>
      </c>
      <c r="AU45" s="28">
        <v>2</v>
      </c>
      <c r="AV45" s="28"/>
      <c r="AW45" s="71"/>
      <c r="AX45" s="71"/>
      <c r="AY45" s="71"/>
      <c r="AZ45" s="71"/>
      <c r="BA45" s="29">
        <v>18.190000000000001</v>
      </c>
      <c r="BB45" s="30">
        <v>2</v>
      </c>
      <c r="BC45" s="23"/>
      <c r="BD45" s="71"/>
      <c r="BE45" s="71"/>
      <c r="BF45" s="71"/>
      <c r="BG45" s="71"/>
      <c r="BH45" s="27">
        <v>10.02</v>
      </c>
      <c r="BI45" s="28">
        <v>2</v>
      </c>
      <c r="BJ45" s="28"/>
      <c r="BK45" s="71"/>
      <c r="BL45" s="71"/>
      <c r="BM45" s="71"/>
      <c r="BN45" s="71"/>
      <c r="BO45" s="29">
        <v>0</v>
      </c>
      <c r="BP45" s="30">
        <v>0</v>
      </c>
      <c r="BQ45" s="23"/>
      <c r="BR45" s="71"/>
      <c r="BS45" s="71"/>
      <c r="BT45" s="71"/>
      <c r="BU45" s="85"/>
      <c r="BV45" s="31">
        <f t="shared" ref="BV45:BW45" si="68">D45+K45+R45+Y45+AF45+AM45+AT45+BA45+BH45+BO45</f>
        <v>223.96</v>
      </c>
      <c r="BW45" s="32">
        <f t="shared" si="68"/>
        <v>18</v>
      </c>
      <c r="BX45" s="88"/>
    </row>
    <row r="46" spans="1:76" ht="16.5" x14ac:dyDescent="0.25">
      <c r="A46" s="75"/>
      <c r="B46" s="34" t="s">
        <v>149</v>
      </c>
      <c r="C46" s="34" t="s">
        <v>150</v>
      </c>
      <c r="D46" s="27">
        <v>0</v>
      </c>
      <c r="E46" s="28">
        <v>0</v>
      </c>
      <c r="F46" s="28"/>
      <c r="G46" s="71"/>
      <c r="H46" s="71"/>
      <c r="I46" s="71"/>
      <c r="J46" s="71"/>
      <c r="K46" s="29">
        <v>0</v>
      </c>
      <c r="L46" s="30">
        <v>0</v>
      </c>
      <c r="M46" s="23"/>
      <c r="N46" s="71"/>
      <c r="O46" s="71"/>
      <c r="P46" s="71"/>
      <c r="Q46" s="71"/>
      <c r="R46" s="27">
        <v>48</v>
      </c>
      <c r="S46" s="28">
        <v>2</v>
      </c>
      <c r="T46" s="27">
        <v>11.94</v>
      </c>
      <c r="U46" s="71"/>
      <c r="V46" s="71"/>
      <c r="W46" s="71"/>
      <c r="X46" s="71"/>
      <c r="Y46" s="29">
        <v>36.43</v>
      </c>
      <c r="Z46" s="30">
        <v>2</v>
      </c>
      <c r="AA46" s="23"/>
      <c r="AB46" s="71"/>
      <c r="AC46" s="71"/>
      <c r="AD46" s="71"/>
      <c r="AE46" s="71"/>
      <c r="AF46" s="27">
        <v>52.46</v>
      </c>
      <c r="AG46" s="28">
        <v>2</v>
      </c>
      <c r="AH46" s="28"/>
      <c r="AI46" s="71"/>
      <c r="AJ46" s="71"/>
      <c r="AK46" s="71"/>
      <c r="AL46" s="71"/>
      <c r="AM46" s="29">
        <v>57.23</v>
      </c>
      <c r="AN46" s="30">
        <v>2</v>
      </c>
      <c r="AO46" s="23"/>
      <c r="AP46" s="71"/>
      <c r="AQ46" s="71"/>
      <c r="AR46" s="71"/>
      <c r="AS46" s="71"/>
      <c r="AT46" s="27">
        <v>93.21</v>
      </c>
      <c r="AU46" s="28">
        <v>2</v>
      </c>
      <c r="AV46" s="28"/>
      <c r="AW46" s="71"/>
      <c r="AX46" s="71"/>
      <c r="AY46" s="71"/>
      <c r="AZ46" s="71"/>
      <c r="BA46" s="29">
        <v>80.62</v>
      </c>
      <c r="BB46" s="30">
        <v>2</v>
      </c>
      <c r="BC46" s="23"/>
      <c r="BD46" s="71"/>
      <c r="BE46" s="71"/>
      <c r="BF46" s="71"/>
      <c r="BG46" s="71"/>
      <c r="BH46" s="27">
        <v>63.14</v>
      </c>
      <c r="BI46" s="28">
        <v>2</v>
      </c>
      <c r="BJ46" s="28"/>
      <c r="BK46" s="71"/>
      <c r="BL46" s="71"/>
      <c r="BM46" s="71"/>
      <c r="BN46" s="71"/>
      <c r="BO46" s="29">
        <v>45.07</v>
      </c>
      <c r="BP46" s="30">
        <v>2</v>
      </c>
      <c r="BQ46" s="23"/>
      <c r="BR46" s="71"/>
      <c r="BS46" s="71"/>
      <c r="BT46" s="71"/>
      <c r="BU46" s="85"/>
      <c r="BV46" s="31">
        <f t="shared" ref="BV46:BW46" si="69">D46+K46+R46+Y46+AF46+AM46+AT46+BA46+BH46+BO46</f>
        <v>476.15999999999997</v>
      </c>
      <c r="BW46" s="32">
        <f t="shared" si="69"/>
        <v>16</v>
      </c>
      <c r="BX46" s="88"/>
    </row>
    <row r="47" spans="1:76" ht="16.5" x14ac:dyDescent="0.25">
      <c r="A47" s="75"/>
      <c r="B47" s="33" t="s">
        <v>151</v>
      </c>
      <c r="C47" s="34" t="s">
        <v>152</v>
      </c>
      <c r="D47" s="27">
        <v>29.19</v>
      </c>
      <c r="E47" s="28">
        <v>2</v>
      </c>
      <c r="F47" s="28"/>
      <c r="G47" s="71"/>
      <c r="H47" s="71"/>
      <c r="I47" s="71"/>
      <c r="J47" s="71"/>
      <c r="K47" s="29">
        <v>38.14</v>
      </c>
      <c r="L47" s="30">
        <v>2</v>
      </c>
      <c r="M47" s="23"/>
      <c r="N47" s="71"/>
      <c r="O47" s="71"/>
      <c r="P47" s="71"/>
      <c r="Q47" s="71"/>
      <c r="R47" s="27">
        <v>47.83</v>
      </c>
      <c r="S47" s="28">
        <v>2</v>
      </c>
      <c r="T47" s="27">
        <v>12.25</v>
      </c>
      <c r="U47" s="71"/>
      <c r="V47" s="71"/>
      <c r="W47" s="71"/>
      <c r="X47" s="71"/>
      <c r="Y47" s="29">
        <v>77.37</v>
      </c>
      <c r="Z47" s="30">
        <v>2</v>
      </c>
      <c r="AA47" s="23"/>
      <c r="AB47" s="71"/>
      <c r="AC47" s="71"/>
      <c r="AD47" s="71"/>
      <c r="AE47" s="71"/>
      <c r="AF47" s="27">
        <v>97.1</v>
      </c>
      <c r="AG47" s="28">
        <v>2</v>
      </c>
      <c r="AH47" s="28"/>
      <c r="AI47" s="71"/>
      <c r="AJ47" s="71"/>
      <c r="AK47" s="71"/>
      <c r="AL47" s="71"/>
      <c r="AM47" s="29">
        <v>48.19</v>
      </c>
      <c r="AN47" s="30">
        <v>2</v>
      </c>
      <c r="AO47" s="23"/>
      <c r="AP47" s="71"/>
      <c r="AQ47" s="71"/>
      <c r="AR47" s="71"/>
      <c r="AS47" s="71"/>
      <c r="AT47" s="27">
        <v>88.57</v>
      </c>
      <c r="AU47" s="28">
        <v>2</v>
      </c>
      <c r="AV47" s="28"/>
      <c r="AW47" s="71"/>
      <c r="AX47" s="71"/>
      <c r="AY47" s="71"/>
      <c r="AZ47" s="71"/>
      <c r="BA47" s="29">
        <v>81.61</v>
      </c>
      <c r="BB47" s="30">
        <v>2</v>
      </c>
      <c r="BC47" s="23"/>
      <c r="BD47" s="71"/>
      <c r="BE47" s="71"/>
      <c r="BF47" s="71"/>
      <c r="BG47" s="71"/>
      <c r="BH47" s="27">
        <v>47.74</v>
      </c>
      <c r="BI47" s="28">
        <v>2</v>
      </c>
      <c r="BJ47" s="28"/>
      <c r="BK47" s="71"/>
      <c r="BL47" s="71"/>
      <c r="BM47" s="71"/>
      <c r="BN47" s="71"/>
      <c r="BO47" s="29">
        <v>33.729999999999997</v>
      </c>
      <c r="BP47" s="30">
        <v>2</v>
      </c>
      <c r="BQ47" s="23"/>
      <c r="BR47" s="71"/>
      <c r="BS47" s="71"/>
      <c r="BT47" s="71"/>
      <c r="BU47" s="85"/>
      <c r="BV47" s="31">
        <f t="shared" ref="BV47:BW47" si="70">D47+K47+R47+Y47+AF47+AM47+AT47+BA47+BH47+BO47</f>
        <v>589.47</v>
      </c>
      <c r="BW47" s="32">
        <f t="shared" si="70"/>
        <v>20</v>
      </c>
      <c r="BX47" s="88"/>
    </row>
    <row r="48" spans="1:76" ht="16.5" x14ac:dyDescent="0.25">
      <c r="A48" s="75"/>
      <c r="B48" s="26" t="s">
        <v>153</v>
      </c>
      <c r="C48" s="26" t="s">
        <v>154</v>
      </c>
      <c r="D48" s="27">
        <v>65.150000000000006</v>
      </c>
      <c r="E48" s="28">
        <v>2</v>
      </c>
      <c r="F48" s="28"/>
      <c r="G48" s="71"/>
      <c r="H48" s="71"/>
      <c r="I48" s="71"/>
      <c r="J48" s="71"/>
      <c r="K48" s="29">
        <v>73.25</v>
      </c>
      <c r="L48" s="30">
        <v>2</v>
      </c>
      <c r="M48" s="23"/>
      <c r="N48" s="71"/>
      <c r="O48" s="71"/>
      <c r="P48" s="71"/>
      <c r="Q48" s="71"/>
      <c r="R48" s="27">
        <v>71.849999999999994</v>
      </c>
      <c r="S48" s="28">
        <v>2</v>
      </c>
      <c r="T48" s="27">
        <v>12.87</v>
      </c>
      <c r="U48" s="71"/>
      <c r="V48" s="71"/>
      <c r="W48" s="71"/>
      <c r="X48" s="71"/>
      <c r="Y48" s="29">
        <v>64.760000000000005</v>
      </c>
      <c r="Z48" s="30">
        <v>2</v>
      </c>
      <c r="AA48" s="23"/>
      <c r="AB48" s="71"/>
      <c r="AC48" s="71"/>
      <c r="AD48" s="71"/>
      <c r="AE48" s="71"/>
      <c r="AF48" s="27">
        <v>84.84</v>
      </c>
      <c r="AG48" s="28">
        <v>2</v>
      </c>
      <c r="AH48" s="28"/>
      <c r="AI48" s="71"/>
      <c r="AJ48" s="71"/>
      <c r="AK48" s="71"/>
      <c r="AL48" s="71"/>
      <c r="AM48" s="29">
        <v>66.099999999999994</v>
      </c>
      <c r="AN48" s="30">
        <v>2</v>
      </c>
      <c r="AO48" s="23"/>
      <c r="AP48" s="71"/>
      <c r="AQ48" s="71"/>
      <c r="AR48" s="71"/>
      <c r="AS48" s="71"/>
      <c r="AT48" s="27">
        <v>71.099999999999994</v>
      </c>
      <c r="AU48" s="28">
        <v>2</v>
      </c>
      <c r="AV48" s="28"/>
      <c r="AW48" s="71"/>
      <c r="AX48" s="71"/>
      <c r="AY48" s="71"/>
      <c r="AZ48" s="71"/>
      <c r="BA48" s="29">
        <v>57.21</v>
      </c>
      <c r="BB48" s="30">
        <v>2</v>
      </c>
      <c r="BC48" s="23"/>
      <c r="BD48" s="71"/>
      <c r="BE48" s="71"/>
      <c r="BF48" s="71"/>
      <c r="BG48" s="71"/>
      <c r="BH48" s="27">
        <v>54.8</v>
      </c>
      <c r="BI48" s="28">
        <v>2</v>
      </c>
      <c r="BJ48" s="28"/>
      <c r="BK48" s="71"/>
      <c r="BL48" s="71"/>
      <c r="BM48" s="71"/>
      <c r="BN48" s="71"/>
      <c r="BO48" s="29">
        <v>63.75</v>
      </c>
      <c r="BP48" s="30">
        <v>2</v>
      </c>
      <c r="BQ48" s="23"/>
      <c r="BR48" s="71"/>
      <c r="BS48" s="71"/>
      <c r="BT48" s="71"/>
      <c r="BU48" s="85"/>
      <c r="BV48" s="31">
        <f t="shared" ref="BV48:BW48" si="71">D48+K48+R48+Y48+AF48+AM48+AT48+BA48+BH48+BO48</f>
        <v>672.81000000000006</v>
      </c>
      <c r="BW48" s="32">
        <f t="shared" si="71"/>
        <v>20</v>
      </c>
      <c r="BX48" s="88"/>
    </row>
    <row r="49" spans="1:76" ht="16.5" x14ac:dyDescent="0.25">
      <c r="A49" s="75"/>
      <c r="B49" s="33" t="s">
        <v>155</v>
      </c>
      <c r="C49" s="33" t="s">
        <v>156</v>
      </c>
      <c r="D49" s="27">
        <v>69.41</v>
      </c>
      <c r="E49" s="28">
        <v>2</v>
      </c>
      <c r="F49" s="28" t="s">
        <v>157</v>
      </c>
      <c r="G49" s="71"/>
      <c r="H49" s="71"/>
      <c r="I49" s="71"/>
      <c r="J49" s="71"/>
      <c r="K49" s="29">
        <v>71.38</v>
      </c>
      <c r="L49" s="30">
        <v>2</v>
      </c>
      <c r="M49" s="23"/>
      <c r="N49" s="71"/>
      <c r="O49" s="71"/>
      <c r="P49" s="71"/>
      <c r="Q49" s="71"/>
      <c r="R49" s="27">
        <v>52.46</v>
      </c>
      <c r="S49" s="28">
        <v>2</v>
      </c>
      <c r="T49" s="27">
        <v>11.89</v>
      </c>
      <c r="U49" s="71"/>
      <c r="V49" s="71"/>
      <c r="W49" s="71"/>
      <c r="X49" s="71"/>
      <c r="Y49" s="29">
        <v>46.5</v>
      </c>
      <c r="Z49" s="30">
        <v>2</v>
      </c>
      <c r="AA49" s="23"/>
      <c r="AB49" s="71"/>
      <c r="AC49" s="71"/>
      <c r="AD49" s="71"/>
      <c r="AE49" s="71"/>
      <c r="AF49" s="27">
        <v>77.489999999999995</v>
      </c>
      <c r="AG49" s="28">
        <v>2</v>
      </c>
      <c r="AH49" s="28"/>
      <c r="AI49" s="71"/>
      <c r="AJ49" s="71"/>
      <c r="AK49" s="71"/>
      <c r="AL49" s="71"/>
      <c r="AM49" s="29">
        <v>65.819999999999993</v>
      </c>
      <c r="AN49" s="30">
        <v>2</v>
      </c>
      <c r="AO49" s="23"/>
      <c r="AP49" s="71"/>
      <c r="AQ49" s="71"/>
      <c r="AR49" s="71"/>
      <c r="AS49" s="71"/>
      <c r="AT49" s="27">
        <v>45.88</v>
      </c>
      <c r="AU49" s="28">
        <v>2</v>
      </c>
      <c r="AV49" s="28"/>
      <c r="AW49" s="71"/>
      <c r="AX49" s="71"/>
      <c r="AY49" s="71"/>
      <c r="AZ49" s="71"/>
      <c r="BA49" s="29">
        <v>69.12</v>
      </c>
      <c r="BB49" s="30">
        <v>2</v>
      </c>
      <c r="BC49" s="23"/>
      <c r="BD49" s="71"/>
      <c r="BE49" s="71"/>
      <c r="BF49" s="71"/>
      <c r="BG49" s="71"/>
      <c r="BH49" s="27">
        <v>43.24</v>
      </c>
      <c r="BI49" s="28">
        <v>2</v>
      </c>
      <c r="BJ49" s="28"/>
      <c r="BK49" s="71"/>
      <c r="BL49" s="71"/>
      <c r="BM49" s="71"/>
      <c r="BN49" s="71"/>
      <c r="BO49" s="29">
        <v>61.59</v>
      </c>
      <c r="BP49" s="30">
        <v>2</v>
      </c>
      <c r="BQ49" s="23"/>
      <c r="BR49" s="71"/>
      <c r="BS49" s="71"/>
      <c r="BT49" s="71"/>
      <c r="BU49" s="85"/>
      <c r="BV49" s="31">
        <f t="shared" ref="BV49:BW49" si="72">D49+K49+R49+Y49+AF49+AM49+AT49+BA49+BH49+BO49</f>
        <v>602.89</v>
      </c>
      <c r="BW49" s="32">
        <f t="shared" si="72"/>
        <v>20</v>
      </c>
      <c r="BX49" s="88"/>
    </row>
    <row r="50" spans="1:76" ht="16.5" x14ac:dyDescent="0.25">
      <c r="A50" s="75"/>
      <c r="B50" s="33" t="s">
        <v>158</v>
      </c>
      <c r="C50" s="33" t="s">
        <v>159</v>
      </c>
      <c r="D50" s="27">
        <v>47.3</v>
      </c>
      <c r="E50" s="28">
        <v>2</v>
      </c>
      <c r="F50" s="28" t="s">
        <v>160</v>
      </c>
      <c r="G50" s="71"/>
      <c r="H50" s="71"/>
      <c r="I50" s="71"/>
      <c r="J50" s="71"/>
      <c r="K50" s="29">
        <v>60.33</v>
      </c>
      <c r="L50" s="30">
        <v>2</v>
      </c>
      <c r="M50" s="23"/>
      <c r="N50" s="71"/>
      <c r="O50" s="71"/>
      <c r="P50" s="71"/>
      <c r="Q50" s="71"/>
      <c r="R50" s="27">
        <v>36.83</v>
      </c>
      <c r="S50" s="28">
        <v>2</v>
      </c>
      <c r="T50" s="27">
        <v>13.9</v>
      </c>
      <c r="U50" s="71"/>
      <c r="V50" s="71"/>
      <c r="W50" s="71"/>
      <c r="X50" s="71"/>
      <c r="Y50" s="29">
        <v>28.62</v>
      </c>
      <c r="Z50" s="30">
        <v>2</v>
      </c>
      <c r="AA50" s="23"/>
      <c r="AB50" s="71"/>
      <c r="AC50" s="71"/>
      <c r="AD50" s="71"/>
      <c r="AE50" s="71"/>
      <c r="AF50" s="27">
        <v>115.24</v>
      </c>
      <c r="AG50" s="28">
        <v>2</v>
      </c>
      <c r="AH50" s="28"/>
      <c r="AI50" s="71"/>
      <c r="AJ50" s="71"/>
      <c r="AK50" s="71"/>
      <c r="AL50" s="71"/>
      <c r="AM50" s="29">
        <v>59.14</v>
      </c>
      <c r="AN50" s="30">
        <v>2</v>
      </c>
      <c r="AO50" s="23"/>
      <c r="AP50" s="71"/>
      <c r="AQ50" s="71"/>
      <c r="AR50" s="71"/>
      <c r="AS50" s="71"/>
      <c r="AT50" s="27">
        <v>15.43</v>
      </c>
      <c r="AU50" s="28">
        <v>2</v>
      </c>
      <c r="AV50" s="28"/>
      <c r="AW50" s="71"/>
      <c r="AX50" s="71"/>
      <c r="AY50" s="71"/>
      <c r="AZ50" s="71"/>
      <c r="BA50" s="29">
        <v>20.36</v>
      </c>
      <c r="BB50" s="30">
        <v>2</v>
      </c>
      <c r="BC50" s="23"/>
      <c r="BD50" s="71"/>
      <c r="BE50" s="71"/>
      <c r="BF50" s="71"/>
      <c r="BG50" s="71"/>
      <c r="BH50" s="27">
        <v>16.48</v>
      </c>
      <c r="BI50" s="28">
        <v>2</v>
      </c>
      <c r="BJ50" s="28"/>
      <c r="BK50" s="71"/>
      <c r="BL50" s="71"/>
      <c r="BM50" s="71"/>
      <c r="BN50" s="71"/>
      <c r="BO50" s="29">
        <v>31.04</v>
      </c>
      <c r="BP50" s="30">
        <v>2</v>
      </c>
      <c r="BQ50" s="23"/>
      <c r="BR50" s="71"/>
      <c r="BS50" s="71"/>
      <c r="BT50" s="71"/>
      <c r="BU50" s="85"/>
      <c r="BV50" s="31">
        <f t="shared" ref="BV50:BW50" si="73">D50+K50+R50+Y50+AF50+AM50+AT50+BA50+BH50+BO50</f>
        <v>430.77000000000004</v>
      </c>
      <c r="BW50" s="32">
        <f t="shared" si="73"/>
        <v>20</v>
      </c>
      <c r="BX50" s="88"/>
    </row>
    <row r="51" spans="1:76" ht="16.5" x14ac:dyDescent="0.25">
      <c r="A51" s="75"/>
      <c r="B51" s="33" t="s">
        <v>161</v>
      </c>
      <c r="C51" s="33" t="s">
        <v>162</v>
      </c>
      <c r="D51" s="27">
        <v>72.55</v>
      </c>
      <c r="E51" s="28">
        <v>2</v>
      </c>
      <c r="F51" s="28"/>
      <c r="G51" s="71"/>
      <c r="H51" s="71"/>
      <c r="I51" s="71"/>
      <c r="J51" s="71"/>
      <c r="K51" s="29">
        <v>48.8</v>
      </c>
      <c r="L51" s="30">
        <v>2</v>
      </c>
      <c r="M51" s="23"/>
      <c r="N51" s="71"/>
      <c r="O51" s="71"/>
      <c r="P51" s="71"/>
      <c r="Q51" s="71"/>
      <c r="R51" s="27">
        <v>35.15</v>
      </c>
      <c r="S51" s="28">
        <v>2</v>
      </c>
      <c r="T51" s="27">
        <v>11.71</v>
      </c>
      <c r="U51" s="71"/>
      <c r="V51" s="71"/>
      <c r="W51" s="71"/>
      <c r="X51" s="71"/>
      <c r="Y51" s="29">
        <v>61.8</v>
      </c>
      <c r="Z51" s="30">
        <v>2</v>
      </c>
      <c r="AA51" s="23"/>
      <c r="AB51" s="71"/>
      <c r="AC51" s="71"/>
      <c r="AD51" s="71"/>
      <c r="AE51" s="71"/>
      <c r="AF51" s="27">
        <v>81.34</v>
      </c>
      <c r="AG51" s="28">
        <v>2</v>
      </c>
      <c r="AH51" s="28"/>
      <c r="AI51" s="71"/>
      <c r="AJ51" s="71"/>
      <c r="AK51" s="71"/>
      <c r="AL51" s="71"/>
      <c r="AM51" s="29">
        <v>72.23</v>
      </c>
      <c r="AN51" s="30">
        <v>2</v>
      </c>
      <c r="AO51" s="23"/>
      <c r="AP51" s="71"/>
      <c r="AQ51" s="71"/>
      <c r="AR51" s="71"/>
      <c r="AS51" s="71"/>
      <c r="AT51" s="27">
        <v>57.11</v>
      </c>
      <c r="AU51" s="28">
        <v>2</v>
      </c>
      <c r="AV51" s="28"/>
      <c r="AW51" s="71"/>
      <c r="AX51" s="71"/>
      <c r="AY51" s="71"/>
      <c r="AZ51" s="71"/>
      <c r="BA51" s="29">
        <v>44.74</v>
      </c>
      <c r="BB51" s="30">
        <v>2</v>
      </c>
      <c r="BC51" s="23"/>
      <c r="BD51" s="71"/>
      <c r="BE51" s="71"/>
      <c r="BF51" s="71"/>
      <c r="BG51" s="71"/>
      <c r="BH51" s="27">
        <v>22.58</v>
      </c>
      <c r="BI51" s="28">
        <v>2</v>
      </c>
      <c r="BJ51" s="28"/>
      <c r="BK51" s="71"/>
      <c r="BL51" s="71"/>
      <c r="BM51" s="71"/>
      <c r="BN51" s="71"/>
      <c r="BO51" s="29">
        <v>0</v>
      </c>
      <c r="BP51" s="30">
        <v>0</v>
      </c>
      <c r="BQ51" s="23"/>
      <c r="BR51" s="71"/>
      <c r="BS51" s="71"/>
      <c r="BT51" s="71"/>
      <c r="BU51" s="85"/>
      <c r="BV51" s="31">
        <f t="shared" ref="BV51:BW51" si="74">D51+K51+R51+Y51+AF51+AM51+AT51+BA51+BH51+BO51</f>
        <v>496.3</v>
      </c>
      <c r="BW51" s="32">
        <f t="shared" si="74"/>
        <v>18</v>
      </c>
      <c r="BX51" s="88"/>
    </row>
    <row r="52" spans="1:76" ht="16.5" x14ac:dyDescent="0.25">
      <c r="A52" s="75"/>
      <c r="B52" s="33" t="s">
        <v>163</v>
      </c>
      <c r="C52" s="33" t="s">
        <v>164</v>
      </c>
      <c r="D52" s="27">
        <v>149.49</v>
      </c>
      <c r="E52" s="28">
        <v>2</v>
      </c>
      <c r="F52" s="28"/>
      <c r="G52" s="71"/>
      <c r="H52" s="71"/>
      <c r="I52" s="71"/>
      <c r="J52" s="71"/>
      <c r="K52" s="29">
        <v>146.75</v>
      </c>
      <c r="L52" s="30">
        <v>2</v>
      </c>
      <c r="M52" s="23"/>
      <c r="N52" s="71"/>
      <c r="O52" s="71"/>
      <c r="P52" s="71"/>
      <c r="Q52" s="71"/>
      <c r="R52" s="27">
        <v>153.19999999999999</v>
      </c>
      <c r="S52" s="28">
        <v>2</v>
      </c>
      <c r="T52" s="27">
        <v>13.01</v>
      </c>
      <c r="U52" s="71"/>
      <c r="V52" s="71"/>
      <c r="W52" s="71"/>
      <c r="X52" s="71"/>
      <c r="Y52" s="29">
        <v>170.84</v>
      </c>
      <c r="Z52" s="30">
        <v>2</v>
      </c>
      <c r="AA52" s="23">
        <v>46.21</v>
      </c>
      <c r="AB52" s="71"/>
      <c r="AC52" s="71"/>
      <c r="AD52" s="71"/>
      <c r="AE52" s="71"/>
      <c r="AF52" s="27">
        <v>221.67</v>
      </c>
      <c r="AG52" s="28">
        <v>2</v>
      </c>
      <c r="AH52" s="28"/>
      <c r="AI52" s="71"/>
      <c r="AJ52" s="71"/>
      <c r="AK52" s="71"/>
      <c r="AL52" s="71"/>
      <c r="AM52" s="29">
        <v>158.66999999999999</v>
      </c>
      <c r="AN52" s="30">
        <v>2</v>
      </c>
      <c r="AO52" s="23"/>
      <c r="AP52" s="71"/>
      <c r="AQ52" s="71"/>
      <c r="AR52" s="71"/>
      <c r="AS52" s="71"/>
      <c r="AT52" s="27">
        <v>142.22</v>
      </c>
      <c r="AU52" s="28">
        <v>2</v>
      </c>
      <c r="AV52" s="28"/>
      <c r="AW52" s="71"/>
      <c r="AX52" s="71"/>
      <c r="AY52" s="71"/>
      <c r="AZ52" s="71"/>
      <c r="BA52" s="29">
        <v>165.94</v>
      </c>
      <c r="BB52" s="30">
        <v>2</v>
      </c>
      <c r="BC52" s="23"/>
      <c r="BD52" s="71"/>
      <c r="BE52" s="71"/>
      <c r="BF52" s="71"/>
      <c r="BG52" s="71"/>
      <c r="BH52" s="27">
        <v>144.66</v>
      </c>
      <c r="BI52" s="28">
        <v>2</v>
      </c>
      <c r="BJ52" s="28"/>
      <c r="BK52" s="71"/>
      <c r="BL52" s="71"/>
      <c r="BM52" s="71"/>
      <c r="BN52" s="71"/>
      <c r="BO52" s="29">
        <v>86.8</v>
      </c>
      <c r="BP52" s="30">
        <v>2</v>
      </c>
      <c r="BQ52" s="23"/>
      <c r="BR52" s="71"/>
      <c r="BS52" s="71"/>
      <c r="BT52" s="71"/>
      <c r="BU52" s="85"/>
      <c r="BV52" s="31">
        <f t="shared" ref="BV52:BW52" si="75">D52+K52+R52+Y52+AF52+AM52+AT52+BA52+BH52+BO52</f>
        <v>1540.24</v>
      </c>
      <c r="BW52" s="32">
        <f t="shared" si="75"/>
        <v>20</v>
      </c>
      <c r="BX52" s="88"/>
    </row>
    <row r="53" spans="1:76" ht="16.5" x14ac:dyDescent="0.25">
      <c r="A53" s="75"/>
      <c r="B53" s="33" t="s">
        <v>165</v>
      </c>
      <c r="C53" s="33" t="s">
        <v>166</v>
      </c>
      <c r="D53" s="27">
        <v>72.2</v>
      </c>
      <c r="E53" s="28">
        <v>2</v>
      </c>
      <c r="F53" s="28"/>
      <c r="G53" s="71"/>
      <c r="H53" s="71"/>
      <c r="I53" s="71"/>
      <c r="J53" s="71"/>
      <c r="K53" s="29">
        <v>40.25</v>
      </c>
      <c r="L53" s="30">
        <v>2</v>
      </c>
      <c r="M53" s="23" t="s">
        <v>167</v>
      </c>
      <c r="N53" s="71"/>
      <c r="O53" s="71"/>
      <c r="P53" s="71"/>
      <c r="Q53" s="71"/>
      <c r="R53" s="27">
        <v>48.36</v>
      </c>
      <c r="S53" s="28">
        <v>2</v>
      </c>
      <c r="T53" s="27">
        <v>10.3</v>
      </c>
      <c r="U53" s="71"/>
      <c r="V53" s="71"/>
      <c r="W53" s="71"/>
      <c r="X53" s="71"/>
      <c r="Y53" s="29">
        <v>58.66</v>
      </c>
      <c r="Z53" s="30">
        <v>2</v>
      </c>
      <c r="AA53" s="23">
        <v>57.48</v>
      </c>
      <c r="AB53" s="71"/>
      <c r="AC53" s="71"/>
      <c r="AD53" s="71"/>
      <c r="AE53" s="71"/>
      <c r="AF53" s="27">
        <v>100.34</v>
      </c>
      <c r="AG53" s="28">
        <v>2</v>
      </c>
      <c r="AH53" s="28"/>
      <c r="AI53" s="71"/>
      <c r="AJ53" s="71"/>
      <c r="AK53" s="71"/>
      <c r="AL53" s="71"/>
      <c r="AM53" s="29">
        <v>45.9</v>
      </c>
      <c r="AN53" s="30">
        <v>2</v>
      </c>
      <c r="AO53" s="23"/>
      <c r="AP53" s="71"/>
      <c r="AQ53" s="71"/>
      <c r="AR53" s="71"/>
      <c r="AS53" s="71"/>
      <c r="AT53" s="27">
        <v>64.64</v>
      </c>
      <c r="AU53" s="28">
        <v>2</v>
      </c>
      <c r="AV53" s="28"/>
      <c r="AW53" s="71"/>
      <c r="AX53" s="71"/>
      <c r="AY53" s="71"/>
      <c r="AZ53" s="71"/>
      <c r="BA53" s="29">
        <v>71.42</v>
      </c>
      <c r="BB53" s="30">
        <v>2</v>
      </c>
      <c r="BC53" s="23"/>
      <c r="BD53" s="71"/>
      <c r="BE53" s="71"/>
      <c r="BF53" s="71"/>
      <c r="BG53" s="71"/>
      <c r="BH53" s="27">
        <v>35.03</v>
      </c>
      <c r="BI53" s="28">
        <v>2</v>
      </c>
      <c r="BJ53" s="28"/>
      <c r="BK53" s="71"/>
      <c r="BL53" s="71"/>
      <c r="BM53" s="71"/>
      <c r="BN53" s="71"/>
      <c r="BO53" s="29">
        <v>53.41</v>
      </c>
      <c r="BP53" s="30">
        <v>2</v>
      </c>
      <c r="BQ53" s="23"/>
      <c r="BR53" s="71"/>
      <c r="BS53" s="71"/>
      <c r="BT53" s="71"/>
      <c r="BU53" s="85"/>
      <c r="BV53" s="31">
        <f t="shared" ref="BV53:BW53" si="76">D53+K53+R53+Y53+AF53+AM53+AT53+BA53+BH53+BO53</f>
        <v>590.20999999999992</v>
      </c>
      <c r="BW53" s="32">
        <f t="shared" si="76"/>
        <v>20</v>
      </c>
      <c r="BX53" s="88"/>
    </row>
    <row r="54" spans="1:76" ht="16.5" x14ac:dyDescent="0.25">
      <c r="A54" s="75"/>
      <c r="B54" s="33" t="s">
        <v>168</v>
      </c>
      <c r="C54" s="33" t="s">
        <v>169</v>
      </c>
      <c r="D54" s="27">
        <v>21.65</v>
      </c>
      <c r="E54" s="28">
        <v>2</v>
      </c>
      <c r="F54" s="28"/>
      <c r="G54" s="71"/>
      <c r="H54" s="71"/>
      <c r="I54" s="71"/>
      <c r="J54" s="71"/>
      <c r="K54" s="29">
        <v>13.36</v>
      </c>
      <c r="L54" s="30">
        <v>2</v>
      </c>
      <c r="M54" s="23"/>
      <c r="N54" s="71"/>
      <c r="O54" s="71"/>
      <c r="P54" s="71"/>
      <c r="Q54" s="71"/>
      <c r="R54" s="27">
        <v>21.8</v>
      </c>
      <c r="S54" s="28">
        <v>2</v>
      </c>
      <c r="T54" s="27">
        <v>6.72</v>
      </c>
      <c r="U54" s="71"/>
      <c r="V54" s="71"/>
      <c r="W54" s="71"/>
      <c r="X54" s="71"/>
      <c r="Y54" s="29">
        <v>21.41</v>
      </c>
      <c r="Z54" s="30">
        <v>2</v>
      </c>
      <c r="AA54" s="23"/>
      <c r="AB54" s="71"/>
      <c r="AC54" s="71"/>
      <c r="AD54" s="71"/>
      <c r="AE54" s="71"/>
      <c r="AF54" s="27">
        <v>18.68</v>
      </c>
      <c r="AG54" s="28">
        <v>2</v>
      </c>
      <c r="AH54" s="28"/>
      <c r="AI54" s="71"/>
      <c r="AJ54" s="71"/>
      <c r="AK54" s="71"/>
      <c r="AL54" s="71"/>
      <c r="AM54" s="29">
        <v>10.5</v>
      </c>
      <c r="AN54" s="30">
        <v>2</v>
      </c>
      <c r="AO54" s="23"/>
      <c r="AP54" s="71"/>
      <c r="AQ54" s="71"/>
      <c r="AR54" s="71"/>
      <c r="AS54" s="71"/>
      <c r="AT54" s="27">
        <v>25.37</v>
      </c>
      <c r="AU54" s="28">
        <v>2</v>
      </c>
      <c r="AV54" s="28"/>
      <c r="AW54" s="71"/>
      <c r="AX54" s="71"/>
      <c r="AY54" s="71"/>
      <c r="AZ54" s="71"/>
      <c r="BA54" s="29">
        <v>26.27</v>
      </c>
      <c r="BB54" s="30">
        <v>2</v>
      </c>
      <c r="BC54" s="23"/>
      <c r="BD54" s="71"/>
      <c r="BE54" s="71"/>
      <c r="BF54" s="71"/>
      <c r="BG54" s="71"/>
      <c r="BH54" s="27">
        <v>11</v>
      </c>
      <c r="BI54" s="28">
        <v>2</v>
      </c>
      <c r="BJ54" s="28"/>
      <c r="BK54" s="71"/>
      <c r="BL54" s="71"/>
      <c r="BM54" s="71"/>
      <c r="BN54" s="71"/>
      <c r="BO54" s="29">
        <v>31.19</v>
      </c>
      <c r="BP54" s="30">
        <v>2</v>
      </c>
      <c r="BQ54" s="23"/>
      <c r="BR54" s="71"/>
      <c r="BS54" s="71"/>
      <c r="BT54" s="71"/>
      <c r="BU54" s="85"/>
      <c r="BV54" s="31">
        <f t="shared" ref="BV54:BW54" si="77">D54+K54+R54+Y54+AF54+AM54+AT54+BA54+BH54+BO54</f>
        <v>201.23000000000002</v>
      </c>
      <c r="BW54" s="32">
        <f t="shared" si="77"/>
        <v>20</v>
      </c>
      <c r="BX54" s="88"/>
    </row>
    <row r="55" spans="1:76" ht="16.5" x14ac:dyDescent="0.25">
      <c r="A55" s="76"/>
      <c r="B55" s="38"/>
      <c r="C55" s="39" t="s">
        <v>79</v>
      </c>
      <c r="D55" s="40">
        <f t="shared" ref="D55:E55" si="78">SUM(D43:D54)</f>
        <v>615.2700000000001</v>
      </c>
      <c r="E55" s="41">
        <f t="shared" si="78"/>
        <v>22</v>
      </c>
      <c r="F55" s="42"/>
      <c r="G55" s="72"/>
      <c r="H55" s="72"/>
      <c r="I55" s="72"/>
      <c r="J55" s="72"/>
      <c r="K55" s="43">
        <f t="shared" ref="K55:L55" si="79">SUM(K43:K54)</f>
        <v>579.78000000000009</v>
      </c>
      <c r="L55" s="44">
        <f t="shared" si="79"/>
        <v>22</v>
      </c>
      <c r="M55" s="45"/>
      <c r="N55" s="72"/>
      <c r="O55" s="72"/>
      <c r="P55" s="72"/>
      <c r="Q55" s="72"/>
      <c r="R55" s="40">
        <f t="shared" ref="R55:T55" si="80">SUM(R43:R54)</f>
        <v>614.94999999999993</v>
      </c>
      <c r="S55" s="41">
        <f t="shared" si="80"/>
        <v>24</v>
      </c>
      <c r="T55" s="40">
        <f t="shared" si="80"/>
        <v>133.73000000000002</v>
      </c>
      <c r="U55" s="72"/>
      <c r="V55" s="72"/>
      <c r="W55" s="72"/>
      <c r="X55" s="72"/>
      <c r="Y55" s="43">
        <f t="shared" ref="Y55:Z55" si="81">SUM(Y43:Y54)</f>
        <v>654.33999999999992</v>
      </c>
      <c r="Z55" s="44">
        <f t="shared" si="81"/>
        <v>24</v>
      </c>
      <c r="AA55" s="45"/>
      <c r="AB55" s="72"/>
      <c r="AC55" s="72"/>
      <c r="AD55" s="72"/>
      <c r="AE55" s="72"/>
      <c r="AF55" s="40">
        <f t="shared" ref="AF55:AG55" si="82">SUM(AF43:AF54)</f>
        <v>950.03</v>
      </c>
      <c r="AG55" s="41">
        <f t="shared" si="82"/>
        <v>24</v>
      </c>
      <c r="AH55" s="40">
        <f>AF55-384</f>
        <v>566.03</v>
      </c>
      <c r="AI55" s="72"/>
      <c r="AJ55" s="72"/>
      <c r="AK55" s="72"/>
      <c r="AL55" s="72"/>
      <c r="AM55" s="43">
        <f t="shared" ref="AM55:AN55" si="83">SUM(AM43:AM54)</f>
        <v>695.68</v>
      </c>
      <c r="AN55" s="44">
        <f t="shared" si="83"/>
        <v>24</v>
      </c>
      <c r="AO55" s="43">
        <v>18.3</v>
      </c>
      <c r="AP55" s="72"/>
      <c r="AQ55" s="72"/>
      <c r="AR55" s="72"/>
      <c r="AS55" s="72"/>
      <c r="AT55" s="40">
        <f t="shared" ref="AT55:AU55" si="84">SUM(AT43:AT54)</f>
        <v>716.56999999999994</v>
      </c>
      <c r="AU55" s="41">
        <f t="shared" si="84"/>
        <v>24</v>
      </c>
      <c r="AV55" s="42">
        <v>86</v>
      </c>
      <c r="AW55" s="72"/>
      <c r="AX55" s="72"/>
      <c r="AY55" s="72"/>
      <c r="AZ55" s="72"/>
      <c r="BA55" s="43">
        <f t="shared" ref="BA55:BB55" si="85">SUM(BA43:BA54)</f>
        <v>677.9899999999999</v>
      </c>
      <c r="BB55" s="44">
        <f t="shared" si="85"/>
        <v>24</v>
      </c>
      <c r="BC55" s="45"/>
      <c r="BD55" s="72"/>
      <c r="BE55" s="72"/>
      <c r="BF55" s="72"/>
      <c r="BG55" s="72"/>
      <c r="BH55" s="40">
        <f t="shared" ref="BH55:BI55" si="86">SUM(BH43:BH54)</f>
        <v>491.12</v>
      </c>
      <c r="BI55" s="41">
        <f t="shared" si="86"/>
        <v>22</v>
      </c>
      <c r="BJ55" s="42"/>
      <c r="BK55" s="72"/>
      <c r="BL55" s="72"/>
      <c r="BM55" s="72"/>
      <c r="BN55" s="72"/>
      <c r="BO55" s="43">
        <f t="shared" ref="BO55:BP55" si="87">SUM(BO43:BO54)</f>
        <v>441.65000000000003</v>
      </c>
      <c r="BP55" s="44">
        <f t="shared" si="87"/>
        <v>18</v>
      </c>
      <c r="BQ55" s="45" t="s">
        <v>170</v>
      </c>
      <c r="BR55" s="72"/>
      <c r="BS55" s="72"/>
      <c r="BT55" s="72"/>
      <c r="BU55" s="86"/>
      <c r="BV55" s="47">
        <f t="shared" ref="BV55:BW55" si="88">SUM(BV43:BV54)</f>
        <v>6437.3799999999992</v>
      </c>
      <c r="BW55" s="48">
        <f t="shared" si="88"/>
        <v>228</v>
      </c>
      <c r="BX55" s="89"/>
    </row>
    <row r="56" spans="1:76" ht="16.5" x14ac:dyDescent="0.25">
      <c r="A56" s="74" t="s">
        <v>171</v>
      </c>
      <c r="B56" s="17" t="s">
        <v>172</v>
      </c>
      <c r="C56" s="17" t="s">
        <v>173</v>
      </c>
      <c r="D56" s="18">
        <v>43.15</v>
      </c>
      <c r="E56" s="19">
        <v>2</v>
      </c>
      <c r="F56" s="19"/>
      <c r="G56" s="70">
        <v>3</v>
      </c>
      <c r="H56" s="70">
        <v>1</v>
      </c>
      <c r="I56" s="70">
        <v>0</v>
      </c>
      <c r="J56" s="70">
        <f>G56+H56+I56</f>
        <v>4</v>
      </c>
      <c r="K56" s="20">
        <v>57.11</v>
      </c>
      <c r="L56" s="21">
        <v>2</v>
      </c>
      <c r="M56" s="22"/>
      <c r="N56" s="73">
        <v>3</v>
      </c>
      <c r="O56" s="73">
        <v>0</v>
      </c>
      <c r="P56" s="73">
        <v>0</v>
      </c>
      <c r="Q56" s="73">
        <f>N56+O56+P56</f>
        <v>3</v>
      </c>
      <c r="R56" s="18">
        <v>46.77</v>
      </c>
      <c r="S56" s="19">
        <v>2</v>
      </c>
      <c r="T56" s="18">
        <v>12.22</v>
      </c>
      <c r="U56" s="70">
        <v>3</v>
      </c>
      <c r="V56" s="70">
        <v>0</v>
      </c>
      <c r="W56" s="70">
        <v>1</v>
      </c>
      <c r="X56" s="70">
        <f>U56+V56+W56</f>
        <v>4</v>
      </c>
      <c r="Y56" s="20">
        <v>57.03</v>
      </c>
      <c r="Z56" s="21">
        <v>2</v>
      </c>
      <c r="AA56" s="22"/>
      <c r="AB56" s="73">
        <v>3</v>
      </c>
      <c r="AC56" s="73">
        <v>0</v>
      </c>
      <c r="AD56" s="73">
        <v>0</v>
      </c>
      <c r="AE56" s="73">
        <f>AB56+AC56+AD56</f>
        <v>3</v>
      </c>
      <c r="AF56" s="18">
        <v>91.29</v>
      </c>
      <c r="AG56" s="19">
        <v>2</v>
      </c>
      <c r="AH56" s="19"/>
      <c r="AI56" s="70">
        <v>3</v>
      </c>
      <c r="AJ56" s="70">
        <v>0</v>
      </c>
      <c r="AK56" s="70">
        <v>1</v>
      </c>
      <c r="AL56" s="70">
        <f>AI56+AJ56+AK56</f>
        <v>4</v>
      </c>
      <c r="AM56" s="20">
        <v>51.66</v>
      </c>
      <c r="AN56" s="21">
        <v>2</v>
      </c>
      <c r="AO56" s="22"/>
      <c r="AP56" s="73">
        <v>3</v>
      </c>
      <c r="AQ56" s="73">
        <v>1</v>
      </c>
      <c r="AR56" s="73">
        <v>0</v>
      </c>
      <c r="AS56" s="73">
        <f>AP56+AQ56+AR56</f>
        <v>4</v>
      </c>
      <c r="AT56" s="18">
        <v>31.31</v>
      </c>
      <c r="AU56" s="19">
        <v>2</v>
      </c>
      <c r="AV56" s="19"/>
      <c r="AW56" s="70">
        <v>3</v>
      </c>
      <c r="AX56" s="70">
        <v>1</v>
      </c>
      <c r="AY56" s="70">
        <v>0</v>
      </c>
      <c r="AZ56" s="70">
        <f>AW56+AX56+AY56</f>
        <v>4</v>
      </c>
      <c r="BA56" s="20">
        <v>26.41</v>
      </c>
      <c r="BB56" s="21">
        <v>2</v>
      </c>
      <c r="BC56" s="22"/>
      <c r="BD56" s="73">
        <v>3</v>
      </c>
      <c r="BE56" s="73">
        <v>2</v>
      </c>
      <c r="BF56" s="73"/>
      <c r="BG56" s="73">
        <f>BD56+BE56+BF56</f>
        <v>5</v>
      </c>
      <c r="BH56" s="18">
        <v>41.98</v>
      </c>
      <c r="BI56" s="19">
        <v>2</v>
      </c>
      <c r="BJ56" s="19"/>
      <c r="BK56" s="70">
        <v>3</v>
      </c>
      <c r="BL56" s="70"/>
      <c r="BM56" s="70"/>
      <c r="BN56" s="70">
        <f>BK56+BL56+BM56</f>
        <v>3</v>
      </c>
      <c r="BO56" s="20">
        <v>54.42</v>
      </c>
      <c r="BP56" s="21">
        <v>2</v>
      </c>
      <c r="BQ56" s="22"/>
      <c r="BR56" s="73">
        <v>3</v>
      </c>
      <c r="BS56" s="73">
        <v>0</v>
      </c>
      <c r="BT56" s="73">
        <v>0</v>
      </c>
      <c r="BU56" s="84">
        <f>BR56+BS56+BT56</f>
        <v>3</v>
      </c>
      <c r="BV56" s="24">
        <f t="shared" ref="BV56:BW56" si="89">D56+K56+R56+Y56+AF56+AM56+AT56+BA56+BH56+BO56</f>
        <v>501.13000000000005</v>
      </c>
      <c r="BW56" s="25">
        <f t="shared" si="89"/>
        <v>20</v>
      </c>
      <c r="BX56" s="87">
        <f>J56+Q56+X56+AE56+AL56+AS56+AZ56+BG56+BN56+BU56</f>
        <v>37</v>
      </c>
    </row>
    <row r="57" spans="1:76" ht="16.5" x14ac:dyDescent="0.25">
      <c r="A57" s="75"/>
      <c r="B57" s="55" t="s">
        <v>174</v>
      </c>
      <c r="C57" s="55" t="s">
        <v>175</v>
      </c>
      <c r="D57" s="27">
        <v>39.200000000000003</v>
      </c>
      <c r="E57" s="28">
        <v>2</v>
      </c>
      <c r="F57" s="28"/>
      <c r="G57" s="71"/>
      <c r="H57" s="71"/>
      <c r="I57" s="71"/>
      <c r="J57" s="71"/>
      <c r="K57" s="29">
        <v>29.08</v>
      </c>
      <c r="L57" s="30">
        <v>2</v>
      </c>
      <c r="M57" s="23"/>
      <c r="N57" s="71"/>
      <c r="O57" s="71"/>
      <c r="P57" s="71"/>
      <c r="Q57" s="71"/>
      <c r="R57" s="27">
        <v>37.26</v>
      </c>
      <c r="S57" s="28">
        <v>2</v>
      </c>
      <c r="T57" s="27">
        <v>10.89</v>
      </c>
      <c r="U57" s="71"/>
      <c r="V57" s="71"/>
      <c r="W57" s="71"/>
      <c r="X57" s="71"/>
      <c r="Y57" s="29">
        <v>41.19</v>
      </c>
      <c r="Z57" s="30">
        <v>2</v>
      </c>
      <c r="AA57" s="23"/>
      <c r="AB57" s="71"/>
      <c r="AC57" s="71"/>
      <c r="AD57" s="71"/>
      <c r="AE57" s="71"/>
      <c r="AF57" s="27">
        <v>41.1</v>
      </c>
      <c r="AG57" s="28">
        <v>2</v>
      </c>
      <c r="AH57" s="28"/>
      <c r="AI57" s="71"/>
      <c r="AJ57" s="71"/>
      <c r="AK57" s="71"/>
      <c r="AL57" s="71"/>
      <c r="AM57" s="29">
        <v>29.12</v>
      </c>
      <c r="AN57" s="30">
        <v>2</v>
      </c>
      <c r="AO57" s="23"/>
      <c r="AP57" s="71"/>
      <c r="AQ57" s="71"/>
      <c r="AR57" s="71"/>
      <c r="AS57" s="71"/>
      <c r="AT57" s="27">
        <v>39.31</v>
      </c>
      <c r="AU57" s="28">
        <v>2</v>
      </c>
      <c r="AV57" s="28"/>
      <c r="AW57" s="71"/>
      <c r="AX57" s="71"/>
      <c r="AY57" s="71"/>
      <c r="AZ57" s="71"/>
      <c r="BA57" s="29">
        <v>38.29</v>
      </c>
      <c r="BB57" s="30">
        <v>2</v>
      </c>
      <c r="BC57" s="23"/>
      <c r="BD57" s="71"/>
      <c r="BE57" s="71"/>
      <c r="BF57" s="71"/>
      <c r="BG57" s="71"/>
      <c r="BH57" s="27">
        <v>25.79</v>
      </c>
      <c r="BI57" s="28">
        <v>2</v>
      </c>
      <c r="BJ57" s="28"/>
      <c r="BK57" s="71"/>
      <c r="BL57" s="71"/>
      <c r="BM57" s="71"/>
      <c r="BN57" s="71"/>
      <c r="BO57" s="29">
        <v>30.04</v>
      </c>
      <c r="BP57" s="30">
        <v>2</v>
      </c>
      <c r="BQ57" s="23"/>
      <c r="BR57" s="71"/>
      <c r="BS57" s="71"/>
      <c r="BT57" s="71"/>
      <c r="BU57" s="85"/>
      <c r="BV57" s="31">
        <f t="shared" ref="BV57:BW57" si="90">D57+K57+R57+Y57+AF57+AM57+AT57+BA57+BH57+BO57</f>
        <v>350.38000000000005</v>
      </c>
      <c r="BW57" s="32">
        <f t="shared" si="90"/>
        <v>20</v>
      </c>
      <c r="BX57" s="88"/>
    </row>
    <row r="58" spans="1:76" ht="16.5" x14ac:dyDescent="0.25">
      <c r="A58" s="75"/>
      <c r="B58" s="33" t="s">
        <v>176</v>
      </c>
      <c r="C58" s="33" t="s">
        <v>177</v>
      </c>
      <c r="D58" s="27">
        <v>44.32</v>
      </c>
      <c r="E58" s="28">
        <v>2</v>
      </c>
      <c r="F58" s="28"/>
      <c r="G58" s="71"/>
      <c r="H58" s="71"/>
      <c r="I58" s="71"/>
      <c r="J58" s="71"/>
      <c r="K58" s="29">
        <v>41.89</v>
      </c>
      <c r="L58" s="30">
        <v>2</v>
      </c>
      <c r="M58" s="23"/>
      <c r="N58" s="71"/>
      <c r="O58" s="71"/>
      <c r="P58" s="71"/>
      <c r="Q58" s="71"/>
      <c r="R58" s="27">
        <v>28.25</v>
      </c>
      <c r="S58" s="28">
        <v>2</v>
      </c>
      <c r="T58" s="27">
        <v>8.02</v>
      </c>
      <c r="U58" s="71"/>
      <c r="V58" s="71"/>
      <c r="W58" s="71"/>
      <c r="X58" s="71"/>
      <c r="Y58" s="29">
        <v>40.75</v>
      </c>
      <c r="Z58" s="30">
        <v>2</v>
      </c>
      <c r="AA58" s="23"/>
      <c r="AB58" s="71"/>
      <c r="AC58" s="71"/>
      <c r="AD58" s="71"/>
      <c r="AE58" s="71"/>
      <c r="AF58" s="27">
        <v>45.78</v>
      </c>
      <c r="AG58" s="28">
        <v>2</v>
      </c>
      <c r="AH58" s="28"/>
      <c r="AI58" s="71"/>
      <c r="AJ58" s="71"/>
      <c r="AK58" s="71"/>
      <c r="AL58" s="71"/>
      <c r="AM58" s="29">
        <v>36.799999999999997</v>
      </c>
      <c r="AN58" s="30">
        <v>2</v>
      </c>
      <c r="AO58" s="23"/>
      <c r="AP58" s="71"/>
      <c r="AQ58" s="71"/>
      <c r="AR58" s="71"/>
      <c r="AS58" s="71"/>
      <c r="AT58" s="27">
        <v>34.65</v>
      </c>
      <c r="AU58" s="28">
        <v>2</v>
      </c>
      <c r="AV58" s="28"/>
      <c r="AW58" s="71"/>
      <c r="AX58" s="71"/>
      <c r="AY58" s="71"/>
      <c r="AZ58" s="71"/>
      <c r="BA58" s="29">
        <v>39.79</v>
      </c>
      <c r="BB58" s="30">
        <v>2</v>
      </c>
      <c r="BC58" s="23"/>
      <c r="BD58" s="71"/>
      <c r="BE58" s="71"/>
      <c r="BF58" s="71"/>
      <c r="BG58" s="71"/>
      <c r="BH58" s="27">
        <v>40.270000000000003</v>
      </c>
      <c r="BI58" s="28">
        <v>2</v>
      </c>
      <c r="BJ58" s="28"/>
      <c r="BK58" s="71"/>
      <c r="BL58" s="71"/>
      <c r="BM58" s="71"/>
      <c r="BN58" s="71"/>
      <c r="BO58" s="29">
        <v>31.58</v>
      </c>
      <c r="BP58" s="30">
        <v>2</v>
      </c>
      <c r="BQ58" s="23"/>
      <c r="BR58" s="71"/>
      <c r="BS58" s="71"/>
      <c r="BT58" s="71"/>
      <c r="BU58" s="85"/>
      <c r="BV58" s="31">
        <f t="shared" ref="BV58:BW58" si="91">D58+K58+R58+Y58+AF58+AM58+AT58+BA58+BH58+BO58</f>
        <v>384.08</v>
      </c>
      <c r="BW58" s="32">
        <f t="shared" si="91"/>
        <v>20</v>
      </c>
      <c r="BX58" s="88"/>
    </row>
    <row r="59" spans="1:76" ht="16.5" x14ac:dyDescent="0.25">
      <c r="A59" s="75"/>
      <c r="B59" s="33" t="s">
        <v>178</v>
      </c>
      <c r="C59" s="34" t="s">
        <v>179</v>
      </c>
      <c r="D59" s="27">
        <v>55.37</v>
      </c>
      <c r="E59" s="28">
        <v>2</v>
      </c>
      <c r="F59" s="28" t="s">
        <v>180</v>
      </c>
      <c r="G59" s="71"/>
      <c r="H59" s="71"/>
      <c r="I59" s="71"/>
      <c r="J59" s="71"/>
      <c r="K59" s="29">
        <v>42.42</v>
      </c>
      <c r="L59" s="30">
        <v>2</v>
      </c>
      <c r="M59" s="23"/>
      <c r="N59" s="71"/>
      <c r="O59" s="71"/>
      <c r="P59" s="71"/>
      <c r="Q59" s="71"/>
      <c r="R59" s="27">
        <v>62.15</v>
      </c>
      <c r="S59" s="28">
        <v>2</v>
      </c>
      <c r="T59" s="27">
        <v>11.4</v>
      </c>
      <c r="U59" s="71"/>
      <c r="V59" s="71"/>
      <c r="W59" s="71"/>
      <c r="X59" s="71"/>
      <c r="Y59" s="29">
        <v>45.97</v>
      </c>
      <c r="Z59" s="30">
        <v>2</v>
      </c>
      <c r="AA59" s="23"/>
      <c r="AB59" s="71"/>
      <c r="AC59" s="71"/>
      <c r="AD59" s="71"/>
      <c r="AE59" s="71"/>
      <c r="AF59" s="27">
        <v>80.89</v>
      </c>
      <c r="AG59" s="28">
        <v>2</v>
      </c>
      <c r="AH59" s="28"/>
      <c r="AI59" s="71"/>
      <c r="AJ59" s="71"/>
      <c r="AK59" s="71"/>
      <c r="AL59" s="71"/>
      <c r="AM59" s="29">
        <v>53.07</v>
      </c>
      <c r="AN59" s="30">
        <v>2</v>
      </c>
      <c r="AO59" s="23"/>
      <c r="AP59" s="71"/>
      <c r="AQ59" s="71"/>
      <c r="AR59" s="71"/>
      <c r="AS59" s="71"/>
      <c r="AT59" s="27">
        <v>65.459999999999994</v>
      </c>
      <c r="AU59" s="28">
        <v>2</v>
      </c>
      <c r="AV59" s="28"/>
      <c r="AW59" s="71"/>
      <c r="AX59" s="71"/>
      <c r="AY59" s="71"/>
      <c r="AZ59" s="71"/>
      <c r="BA59" s="29">
        <v>27.01</v>
      </c>
      <c r="BB59" s="30">
        <v>2</v>
      </c>
      <c r="BC59" s="23"/>
      <c r="BD59" s="71"/>
      <c r="BE59" s="71"/>
      <c r="BF59" s="71"/>
      <c r="BG59" s="71"/>
      <c r="BH59" s="27">
        <v>35.03</v>
      </c>
      <c r="BI59" s="28">
        <v>2</v>
      </c>
      <c r="BJ59" s="28"/>
      <c r="BK59" s="71"/>
      <c r="BL59" s="71"/>
      <c r="BM59" s="71"/>
      <c r="BN59" s="71"/>
      <c r="BO59" s="29">
        <v>43.64</v>
      </c>
      <c r="BP59" s="30">
        <v>2</v>
      </c>
      <c r="BQ59" s="23"/>
      <c r="BR59" s="71"/>
      <c r="BS59" s="71"/>
      <c r="BT59" s="71"/>
      <c r="BU59" s="85"/>
      <c r="BV59" s="31">
        <f t="shared" ref="BV59:BW59" si="92">D59+K59+R59+Y59+AF59+AM59+AT59+BA59+BH59+BO59</f>
        <v>511.01</v>
      </c>
      <c r="BW59" s="32">
        <f t="shared" si="92"/>
        <v>20</v>
      </c>
      <c r="BX59" s="88"/>
    </row>
    <row r="60" spans="1:76" ht="16.5" x14ac:dyDescent="0.25">
      <c r="A60" s="75"/>
      <c r="B60" s="33" t="s">
        <v>181</v>
      </c>
      <c r="C60" s="33" t="s">
        <v>182</v>
      </c>
      <c r="D60" s="27">
        <v>32.409999999999997</v>
      </c>
      <c r="E60" s="28">
        <v>2</v>
      </c>
      <c r="F60" s="28"/>
      <c r="G60" s="71"/>
      <c r="H60" s="71"/>
      <c r="I60" s="71"/>
      <c r="J60" s="71"/>
      <c r="K60" s="29">
        <v>53.85</v>
      </c>
      <c r="L60" s="30">
        <v>2</v>
      </c>
      <c r="M60" s="23"/>
      <c r="N60" s="71"/>
      <c r="O60" s="71"/>
      <c r="P60" s="71"/>
      <c r="Q60" s="71"/>
      <c r="R60" s="27">
        <v>36.630000000000003</v>
      </c>
      <c r="S60" s="28">
        <v>2</v>
      </c>
      <c r="T60" s="27">
        <v>10.33</v>
      </c>
      <c r="U60" s="71"/>
      <c r="V60" s="71"/>
      <c r="W60" s="71"/>
      <c r="X60" s="71"/>
      <c r="Y60" s="29">
        <v>45.96</v>
      </c>
      <c r="Z60" s="30">
        <v>2</v>
      </c>
      <c r="AA60" s="23"/>
      <c r="AB60" s="71"/>
      <c r="AC60" s="71"/>
      <c r="AD60" s="71"/>
      <c r="AE60" s="71"/>
      <c r="AF60" s="27">
        <v>86.96</v>
      </c>
      <c r="AG60" s="28">
        <v>2</v>
      </c>
      <c r="AH60" s="28"/>
      <c r="AI60" s="71"/>
      <c r="AJ60" s="71"/>
      <c r="AK60" s="71"/>
      <c r="AL60" s="71"/>
      <c r="AM60" s="29">
        <v>65.040000000000006</v>
      </c>
      <c r="AN60" s="30">
        <v>2</v>
      </c>
      <c r="AO60" s="23"/>
      <c r="AP60" s="71"/>
      <c r="AQ60" s="71"/>
      <c r="AR60" s="71"/>
      <c r="AS60" s="71"/>
      <c r="AT60" s="27">
        <v>45.84</v>
      </c>
      <c r="AU60" s="28">
        <v>2</v>
      </c>
      <c r="AV60" s="28"/>
      <c r="AW60" s="71"/>
      <c r="AX60" s="71"/>
      <c r="AY60" s="71"/>
      <c r="AZ60" s="71"/>
      <c r="BA60" s="29">
        <v>52.37</v>
      </c>
      <c r="BB60" s="30">
        <v>2</v>
      </c>
      <c r="BC60" s="23"/>
      <c r="BD60" s="71"/>
      <c r="BE60" s="71"/>
      <c r="BF60" s="71"/>
      <c r="BG60" s="71"/>
      <c r="BH60" s="27">
        <v>28.3</v>
      </c>
      <c r="BI60" s="28">
        <v>2</v>
      </c>
      <c r="BJ60" s="28"/>
      <c r="BK60" s="71"/>
      <c r="BL60" s="71"/>
      <c r="BM60" s="71"/>
      <c r="BN60" s="71"/>
      <c r="BO60" s="29">
        <v>49.3</v>
      </c>
      <c r="BP60" s="30">
        <v>2</v>
      </c>
      <c r="BQ60" s="23"/>
      <c r="BR60" s="71"/>
      <c r="BS60" s="71"/>
      <c r="BT60" s="71"/>
      <c r="BU60" s="85"/>
      <c r="BV60" s="31">
        <f t="shared" ref="BV60:BW60" si="93">D60+K60+R60+Y60+AF60+AM60+AT60+BA60+BH60+BO60</f>
        <v>496.66000000000008</v>
      </c>
      <c r="BW60" s="32">
        <f t="shared" si="93"/>
        <v>20</v>
      </c>
      <c r="BX60" s="88"/>
    </row>
    <row r="61" spans="1:76" ht="16.5" x14ac:dyDescent="0.25">
      <c r="A61" s="75"/>
      <c r="B61" s="33" t="s">
        <v>183</v>
      </c>
      <c r="C61" s="33" t="s">
        <v>184</v>
      </c>
      <c r="D61" s="27">
        <v>36.5</v>
      </c>
      <c r="E61" s="28">
        <v>2</v>
      </c>
      <c r="F61" s="28"/>
      <c r="G61" s="71"/>
      <c r="H61" s="71"/>
      <c r="I61" s="71"/>
      <c r="J61" s="71"/>
      <c r="K61" s="29">
        <v>35.69</v>
      </c>
      <c r="L61" s="30">
        <v>2</v>
      </c>
      <c r="M61" s="23"/>
      <c r="N61" s="71"/>
      <c r="O61" s="71"/>
      <c r="P61" s="71"/>
      <c r="Q61" s="71"/>
      <c r="R61" s="27">
        <v>32.049999999999997</v>
      </c>
      <c r="S61" s="28">
        <v>2</v>
      </c>
      <c r="T61" s="27">
        <v>11.83</v>
      </c>
      <c r="U61" s="71"/>
      <c r="V61" s="71"/>
      <c r="W61" s="71"/>
      <c r="X61" s="71"/>
      <c r="Y61" s="29">
        <v>9.01</v>
      </c>
      <c r="Z61" s="30">
        <v>2</v>
      </c>
      <c r="AA61" s="23"/>
      <c r="AB61" s="71"/>
      <c r="AC61" s="71"/>
      <c r="AD61" s="71"/>
      <c r="AE61" s="71"/>
      <c r="AF61" s="27">
        <v>66.44</v>
      </c>
      <c r="AG61" s="28">
        <v>2</v>
      </c>
      <c r="AH61" s="28"/>
      <c r="AI61" s="71"/>
      <c r="AJ61" s="71"/>
      <c r="AK61" s="71"/>
      <c r="AL61" s="71"/>
      <c r="AM61" s="29">
        <v>35.94</v>
      </c>
      <c r="AN61" s="30">
        <v>2</v>
      </c>
      <c r="AO61" s="23"/>
      <c r="AP61" s="71"/>
      <c r="AQ61" s="71"/>
      <c r="AR61" s="71"/>
      <c r="AS61" s="71"/>
      <c r="AT61" s="27">
        <v>25.59</v>
      </c>
      <c r="AU61" s="28">
        <v>2</v>
      </c>
      <c r="AV61" s="28"/>
      <c r="AW61" s="71"/>
      <c r="AX61" s="71"/>
      <c r="AY61" s="71"/>
      <c r="AZ61" s="71"/>
      <c r="BA61" s="29">
        <v>41.51</v>
      </c>
      <c r="BB61" s="30">
        <v>2</v>
      </c>
      <c r="BC61" s="23"/>
      <c r="BD61" s="71"/>
      <c r="BE61" s="71"/>
      <c r="BF61" s="71"/>
      <c r="BG61" s="71"/>
      <c r="BH61" s="27">
        <v>18.21</v>
      </c>
      <c r="BI61" s="28">
        <v>2</v>
      </c>
      <c r="BJ61" s="28"/>
      <c r="BK61" s="71"/>
      <c r="BL61" s="71"/>
      <c r="BM61" s="71"/>
      <c r="BN61" s="71"/>
      <c r="BO61" s="29">
        <v>32.94</v>
      </c>
      <c r="BP61" s="30">
        <v>2</v>
      </c>
      <c r="BQ61" s="23"/>
      <c r="BR61" s="71"/>
      <c r="BS61" s="71"/>
      <c r="BT61" s="71"/>
      <c r="BU61" s="85"/>
      <c r="BV61" s="31">
        <f t="shared" ref="BV61:BW61" si="94">D61+K61+R61+Y61+AF61+AM61+AT61+BA61+BH61+BO61</f>
        <v>333.88</v>
      </c>
      <c r="BW61" s="32">
        <f t="shared" si="94"/>
        <v>20</v>
      </c>
      <c r="BX61" s="88"/>
    </row>
    <row r="62" spans="1:76" ht="16.5" x14ac:dyDescent="0.25">
      <c r="A62" s="75"/>
      <c r="B62" s="33" t="s">
        <v>185</v>
      </c>
      <c r="C62" s="33" t="s">
        <v>186</v>
      </c>
      <c r="D62" s="27">
        <v>49.2</v>
      </c>
      <c r="E62" s="28">
        <v>2</v>
      </c>
      <c r="F62" s="28"/>
      <c r="G62" s="71"/>
      <c r="H62" s="71"/>
      <c r="I62" s="71"/>
      <c r="J62" s="71"/>
      <c r="K62" s="29">
        <v>19.600000000000001</v>
      </c>
      <c r="L62" s="30">
        <v>2</v>
      </c>
      <c r="M62" s="23"/>
      <c r="N62" s="71"/>
      <c r="O62" s="71"/>
      <c r="P62" s="71"/>
      <c r="Q62" s="71"/>
      <c r="R62" s="27">
        <v>32.58</v>
      </c>
      <c r="S62" s="28">
        <v>2</v>
      </c>
      <c r="T62" s="27">
        <v>11.28</v>
      </c>
      <c r="U62" s="71"/>
      <c r="V62" s="71"/>
      <c r="W62" s="71"/>
      <c r="X62" s="71"/>
      <c r="Y62" s="29">
        <v>26.6</v>
      </c>
      <c r="Z62" s="30">
        <v>2</v>
      </c>
      <c r="AA62" s="23"/>
      <c r="AB62" s="71"/>
      <c r="AC62" s="71"/>
      <c r="AD62" s="71"/>
      <c r="AE62" s="71"/>
      <c r="AF62" s="27">
        <v>51</v>
      </c>
      <c r="AG62" s="28">
        <v>2</v>
      </c>
      <c r="AH62" s="28"/>
      <c r="AI62" s="71"/>
      <c r="AJ62" s="71"/>
      <c r="AK62" s="71"/>
      <c r="AL62" s="71"/>
      <c r="AM62" s="29">
        <v>10</v>
      </c>
      <c r="AN62" s="30">
        <v>2</v>
      </c>
      <c r="AO62" s="23"/>
      <c r="AP62" s="71"/>
      <c r="AQ62" s="71"/>
      <c r="AR62" s="71"/>
      <c r="AS62" s="71"/>
      <c r="AT62" s="27">
        <v>28</v>
      </c>
      <c r="AU62" s="28">
        <v>2</v>
      </c>
      <c r="AV62" s="28"/>
      <c r="AW62" s="71"/>
      <c r="AX62" s="71"/>
      <c r="AY62" s="71"/>
      <c r="AZ62" s="71"/>
      <c r="BA62" s="29">
        <v>27.03</v>
      </c>
      <c r="BB62" s="30">
        <v>2</v>
      </c>
      <c r="BC62" s="23"/>
      <c r="BD62" s="71"/>
      <c r="BE62" s="71"/>
      <c r="BF62" s="71"/>
      <c r="BG62" s="71"/>
      <c r="BH62" s="27">
        <v>23.05</v>
      </c>
      <c r="BI62" s="28">
        <v>2</v>
      </c>
      <c r="BJ62" s="28"/>
      <c r="BK62" s="71"/>
      <c r="BL62" s="71"/>
      <c r="BM62" s="71"/>
      <c r="BN62" s="71"/>
      <c r="BO62" s="29">
        <v>35.9</v>
      </c>
      <c r="BP62" s="30">
        <v>2</v>
      </c>
      <c r="BQ62" s="23"/>
      <c r="BR62" s="71"/>
      <c r="BS62" s="71"/>
      <c r="BT62" s="71"/>
      <c r="BU62" s="85"/>
      <c r="BV62" s="31">
        <f t="shared" ref="BV62:BW62" si="95">D62+K62+R62+Y62+AF62+AM62+AT62+BA62+BH62+BO62</f>
        <v>302.95999999999998</v>
      </c>
      <c r="BW62" s="32">
        <f t="shared" si="95"/>
        <v>20</v>
      </c>
      <c r="BX62" s="88"/>
    </row>
    <row r="63" spans="1:76" ht="16.5" x14ac:dyDescent="0.25">
      <c r="A63" s="75"/>
      <c r="B63" s="26" t="s">
        <v>187</v>
      </c>
      <c r="C63" s="26" t="s">
        <v>188</v>
      </c>
      <c r="D63" s="27">
        <v>73.31</v>
      </c>
      <c r="E63" s="28">
        <v>2</v>
      </c>
      <c r="F63" s="53" t="s">
        <v>189</v>
      </c>
      <c r="G63" s="71"/>
      <c r="H63" s="71"/>
      <c r="I63" s="71"/>
      <c r="J63" s="71"/>
      <c r="K63" s="29">
        <v>25.46</v>
      </c>
      <c r="L63" s="30">
        <v>2</v>
      </c>
      <c r="M63" s="23"/>
      <c r="N63" s="71"/>
      <c r="O63" s="71"/>
      <c r="P63" s="71"/>
      <c r="Q63" s="71"/>
      <c r="R63" s="27">
        <v>52.05</v>
      </c>
      <c r="S63" s="28">
        <v>2</v>
      </c>
      <c r="T63" s="27">
        <v>13.64</v>
      </c>
      <c r="U63" s="71"/>
      <c r="V63" s="71"/>
      <c r="W63" s="71"/>
      <c r="X63" s="71"/>
      <c r="Y63" s="29">
        <v>72.47</v>
      </c>
      <c r="Z63" s="30">
        <v>2</v>
      </c>
      <c r="AA63" s="23" t="s">
        <v>190</v>
      </c>
      <c r="AB63" s="71"/>
      <c r="AC63" s="71"/>
      <c r="AD63" s="71"/>
      <c r="AE63" s="71"/>
      <c r="AF63" s="27">
        <v>97.39</v>
      </c>
      <c r="AG63" s="28">
        <v>2</v>
      </c>
      <c r="AH63" s="28"/>
      <c r="AI63" s="71"/>
      <c r="AJ63" s="71"/>
      <c r="AK63" s="71"/>
      <c r="AL63" s="71"/>
      <c r="AM63" s="29">
        <v>72.099999999999994</v>
      </c>
      <c r="AN63" s="30">
        <v>2</v>
      </c>
      <c r="AO63" s="23"/>
      <c r="AP63" s="71"/>
      <c r="AQ63" s="71"/>
      <c r="AR63" s="71"/>
      <c r="AS63" s="71"/>
      <c r="AT63" s="27">
        <v>67.2</v>
      </c>
      <c r="AU63" s="28">
        <v>2</v>
      </c>
      <c r="AV63" s="28"/>
      <c r="AW63" s="71"/>
      <c r="AX63" s="71"/>
      <c r="AY63" s="71"/>
      <c r="AZ63" s="71"/>
      <c r="BA63" s="29">
        <v>77.790000000000006</v>
      </c>
      <c r="BB63" s="56">
        <v>2</v>
      </c>
      <c r="BC63" s="23"/>
      <c r="BD63" s="71"/>
      <c r="BE63" s="71"/>
      <c r="BF63" s="71"/>
      <c r="BG63" s="71"/>
      <c r="BH63" s="27">
        <v>71.37</v>
      </c>
      <c r="BI63" s="28">
        <v>2</v>
      </c>
      <c r="BJ63" s="28"/>
      <c r="BK63" s="71"/>
      <c r="BL63" s="71"/>
      <c r="BM63" s="71"/>
      <c r="BN63" s="71"/>
      <c r="BO63" s="29">
        <v>82.31</v>
      </c>
      <c r="BP63" s="30">
        <v>2</v>
      </c>
      <c r="BQ63" s="23"/>
      <c r="BR63" s="71"/>
      <c r="BS63" s="71"/>
      <c r="BT63" s="71"/>
      <c r="BU63" s="85"/>
      <c r="BV63" s="31">
        <f t="shared" ref="BV63:BV67" si="96">D63+K63+R63+Y63+AF63+AM63+AT63+BA63+BH63+BO63</f>
        <v>691.45</v>
      </c>
      <c r="BW63" s="32">
        <f>E63+L63+S63+Z63+AG63+AN63+AU63+BB62+BI63+BP63</f>
        <v>20</v>
      </c>
      <c r="BX63" s="88"/>
    </row>
    <row r="64" spans="1:76" ht="16.5" x14ac:dyDescent="0.25">
      <c r="A64" s="75"/>
      <c r="B64" s="33" t="s">
        <v>191</v>
      </c>
      <c r="C64" s="33" t="s">
        <v>192</v>
      </c>
      <c r="D64" s="27">
        <v>19.440000000000001</v>
      </c>
      <c r="E64" s="28">
        <v>2</v>
      </c>
      <c r="F64" s="28"/>
      <c r="G64" s="71"/>
      <c r="H64" s="71"/>
      <c r="I64" s="71"/>
      <c r="J64" s="71"/>
      <c r="K64" s="29">
        <v>38.090000000000003</v>
      </c>
      <c r="L64" s="30">
        <v>2</v>
      </c>
      <c r="M64" s="23"/>
      <c r="N64" s="71"/>
      <c r="O64" s="71"/>
      <c r="P64" s="71"/>
      <c r="Q64" s="71"/>
      <c r="R64" s="27">
        <v>32.51</v>
      </c>
      <c r="S64" s="28">
        <v>2</v>
      </c>
      <c r="T64" s="27">
        <v>9.44</v>
      </c>
      <c r="U64" s="71"/>
      <c r="V64" s="71"/>
      <c r="W64" s="71"/>
      <c r="X64" s="71"/>
      <c r="Y64" s="29">
        <v>27.29</v>
      </c>
      <c r="Z64" s="30">
        <v>2</v>
      </c>
      <c r="AA64" s="23" t="s">
        <v>193</v>
      </c>
      <c r="AB64" s="71"/>
      <c r="AC64" s="71"/>
      <c r="AD64" s="71"/>
      <c r="AE64" s="71"/>
      <c r="AF64" s="27">
        <v>71.62</v>
      </c>
      <c r="AG64" s="28">
        <v>2</v>
      </c>
      <c r="AH64" s="28"/>
      <c r="AI64" s="71"/>
      <c r="AJ64" s="71"/>
      <c r="AK64" s="71"/>
      <c r="AL64" s="71"/>
      <c r="AM64" s="29">
        <v>10.37</v>
      </c>
      <c r="AN64" s="30">
        <v>2</v>
      </c>
      <c r="AO64" s="23"/>
      <c r="AP64" s="71"/>
      <c r="AQ64" s="71"/>
      <c r="AR64" s="71"/>
      <c r="AS64" s="71"/>
      <c r="AT64" s="27">
        <v>27.51</v>
      </c>
      <c r="AU64" s="28">
        <v>2</v>
      </c>
      <c r="AV64" s="28"/>
      <c r="AW64" s="71"/>
      <c r="AX64" s="71"/>
      <c r="AY64" s="71"/>
      <c r="AZ64" s="71"/>
      <c r="BA64" s="29">
        <v>30.53</v>
      </c>
      <c r="BB64" s="30">
        <v>2</v>
      </c>
      <c r="BC64" s="23"/>
      <c r="BD64" s="71"/>
      <c r="BE64" s="71"/>
      <c r="BF64" s="71"/>
      <c r="BG64" s="71"/>
      <c r="BH64" s="27">
        <v>0</v>
      </c>
      <c r="BI64" s="28">
        <v>0</v>
      </c>
      <c r="BJ64" s="28"/>
      <c r="BK64" s="71"/>
      <c r="BL64" s="71"/>
      <c r="BM64" s="71"/>
      <c r="BN64" s="71"/>
      <c r="BO64" s="29">
        <v>12.04</v>
      </c>
      <c r="BP64" s="30">
        <v>2</v>
      </c>
      <c r="BQ64" s="23"/>
      <c r="BR64" s="71"/>
      <c r="BS64" s="71"/>
      <c r="BT64" s="71"/>
      <c r="BU64" s="85"/>
      <c r="BV64" s="31">
        <f t="shared" si="96"/>
        <v>269.40000000000003</v>
      </c>
      <c r="BW64" s="32">
        <f t="shared" ref="BW64:BW67" si="97">E64+L64+S64+Z64+AG64+AN64+AU64+BB64+BI64+BP64</f>
        <v>18</v>
      </c>
      <c r="BX64" s="88"/>
    </row>
    <row r="65" spans="1:76" ht="16.5" x14ac:dyDescent="0.25">
      <c r="A65" s="75"/>
      <c r="B65" s="33" t="s">
        <v>194</v>
      </c>
      <c r="C65" s="33" t="s">
        <v>195</v>
      </c>
      <c r="D65" s="27">
        <v>33.47</v>
      </c>
      <c r="E65" s="28">
        <v>2</v>
      </c>
      <c r="F65" s="28"/>
      <c r="G65" s="71"/>
      <c r="H65" s="71"/>
      <c r="I65" s="71"/>
      <c r="J65" s="71"/>
      <c r="K65" s="29">
        <v>19.100000000000001</v>
      </c>
      <c r="L65" s="30">
        <v>2</v>
      </c>
      <c r="M65" s="23"/>
      <c r="N65" s="71"/>
      <c r="O65" s="71"/>
      <c r="P65" s="71"/>
      <c r="Q65" s="71"/>
      <c r="R65" s="27">
        <v>22.22</v>
      </c>
      <c r="S65" s="28">
        <v>2</v>
      </c>
      <c r="T65" s="27">
        <v>12.19</v>
      </c>
      <c r="U65" s="71"/>
      <c r="V65" s="71"/>
      <c r="W65" s="71"/>
      <c r="X65" s="71"/>
      <c r="Y65" s="29">
        <v>17.02</v>
      </c>
      <c r="Z65" s="30">
        <v>2</v>
      </c>
      <c r="AA65" s="23"/>
      <c r="AB65" s="71"/>
      <c r="AC65" s="71"/>
      <c r="AD65" s="71"/>
      <c r="AE65" s="71"/>
      <c r="AF65" s="27">
        <v>12.22</v>
      </c>
      <c r="AG65" s="28">
        <v>2</v>
      </c>
      <c r="AH65" s="28"/>
      <c r="AI65" s="71"/>
      <c r="AJ65" s="71"/>
      <c r="AK65" s="71"/>
      <c r="AL65" s="71"/>
      <c r="AM65" s="29">
        <v>0</v>
      </c>
      <c r="AN65" s="30">
        <v>2</v>
      </c>
      <c r="AO65" s="23"/>
      <c r="AP65" s="71"/>
      <c r="AQ65" s="71"/>
      <c r="AR65" s="71"/>
      <c r="AS65" s="71"/>
      <c r="AT65" s="27">
        <v>15.5</v>
      </c>
      <c r="AU65" s="28">
        <v>2</v>
      </c>
      <c r="AV65" s="28"/>
      <c r="AW65" s="71"/>
      <c r="AX65" s="71"/>
      <c r="AY65" s="71"/>
      <c r="AZ65" s="71"/>
      <c r="BA65" s="29">
        <v>16.8</v>
      </c>
      <c r="BB65" s="30">
        <v>2</v>
      </c>
      <c r="BC65" s="23"/>
      <c r="BD65" s="71"/>
      <c r="BE65" s="71"/>
      <c r="BF65" s="71"/>
      <c r="BG65" s="71"/>
      <c r="BH65" s="27">
        <v>5.86</v>
      </c>
      <c r="BI65" s="28">
        <v>2</v>
      </c>
      <c r="BJ65" s="28"/>
      <c r="BK65" s="71"/>
      <c r="BL65" s="71"/>
      <c r="BM65" s="71"/>
      <c r="BN65" s="71"/>
      <c r="BO65" s="29">
        <v>19.54</v>
      </c>
      <c r="BP65" s="30">
        <v>2</v>
      </c>
      <c r="BQ65" s="23"/>
      <c r="BR65" s="71"/>
      <c r="BS65" s="71"/>
      <c r="BT65" s="71"/>
      <c r="BU65" s="85"/>
      <c r="BV65" s="31">
        <f t="shared" si="96"/>
        <v>161.72999999999999</v>
      </c>
      <c r="BW65" s="32">
        <f t="shared" si="97"/>
        <v>20</v>
      </c>
      <c r="BX65" s="88"/>
    </row>
    <row r="66" spans="1:76" ht="16.5" x14ac:dyDescent="0.25">
      <c r="A66" s="75"/>
      <c r="B66" s="33" t="s">
        <v>196</v>
      </c>
      <c r="C66" s="33" t="s">
        <v>197</v>
      </c>
      <c r="D66" s="27">
        <v>44.16</v>
      </c>
      <c r="E66" s="28">
        <v>2</v>
      </c>
      <c r="F66" s="28"/>
      <c r="G66" s="71"/>
      <c r="H66" s="71"/>
      <c r="I66" s="71"/>
      <c r="J66" s="71"/>
      <c r="K66" s="29">
        <v>23.3</v>
      </c>
      <c r="L66" s="30">
        <v>2</v>
      </c>
      <c r="M66" s="23"/>
      <c r="N66" s="71"/>
      <c r="O66" s="71"/>
      <c r="P66" s="71"/>
      <c r="Q66" s="71"/>
      <c r="R66" s="27">
        <v>57.15</v>
      </c>
      <c r="S66" s="28">
        <v>2</v>
      </c>
      <c r="T66" s="27">
        <v>11.02</v>
      </c>
      <c r="U66" s="71"/>
      <c r="V66" s="71"/>
      <c r="W66" s="71"/>
      <c r="X66" s="71"/>
      <c r="Y66" s="29">
        <v>46.13</v>
      </c>
      <c r="Z66" s="30">
        <v>2</v>
      </c>
      <c r="AA66" s="23"/>
      <c r="AB66" s="71"/>
      <c r="AC66" s="71"/>
      <c r="AD66" s="71"/>
      <c r="AE66" s="71"/>
      <c r="AF66" s="27">
        <v>22.05</v>
      </c>
      <c r="AG66" s="28">
        <v>2</v>
      </c>
      <c r="AH66" s="28"/>
      <c r="AI66" s="71"/>
      <c r="AJ66" s="71"/>
      <c r="AK66" s="71"/>
      <c r="AL66" s="71"/>
      <c r="AM66" s="29">
        <v>39.15</v>
      </c>
      <c r="AN66" s="30">
        <v>2</v>
      </c>
      <c r="AO66" s="23"/>
      <c r="AP66" s="71"/>
      <c r="AQ66" s="71"/>
      <c r="AR66" s="71"/>
      <c r="AS66" s="71"/>
      <c r="AT66" s="27">
        <v>34.85</v>
      </c>
      <c r="AU66" s="28">
        <v>2</v>
      </c>
      <c r="AV66" s="28"/>
      <c r="AW66" s="71"/>
      <c r="AX66" s="71"/>
      <c r="AY66" s="71"/>
      <c r="AZ66" s="71"/>
      <c r="BA66" s="29">
        <v>54.17</v>
      </c>
      <c r="BB66" s="30">
        <v>2</v>
      </c>
      <c r="BC66" s="23"/>
      <c r="BD66" s="71"/>
      <c r="BE66" s="71"/>
      <c r="BF66" s="71"/>
      <c r="BG66" s="71"/>
      <c r="BH66" s="27">
        <v>58.32</v>
      </c>
      <c r="BI66" s="28">
        <v>2</v>
      </c>
      <c r="BJ66" s="28"/>
      <c r="BK66" s="71"/>
      <c r="BL66" s="71"/>
      <c r="BM66" s="71"/>
      <c r="BN66" s="71"/>
      <c r="BO66" s="29">
        <v>36.72</v>
      </c>
      <c r="BP66" s="30">
        <v>2</v>
      </c>
      <c r="BQ66" s="23"/>
      <c r="BR66" s="71"/>
      <c r="BS66" s="71"/>
      <c r="BT66" s="71"/>
      <c r="BU66" s="85"/>
      <c r="BV66" s="31">
        <f t="shared" si="96"/>
        <v>416</v>
      </c>
      <c r="BW66" s="32">
        <f t="shared" si="97"/>
        <v>20</v>
      </c>
      <c r="BX66" s="88"/>
    </row>
    <row r="67" spans="1:76" ht="16.5" x14ac:dyDescent="0.25">
      <c r="A67" s="75"/>
      <c r="B67" s="33" t="s">
        <v>198</v>
      </c>
      <c r="C67" s="33" t="s">
        <v>199</v>
      </c>
      <c r="D67" s="27">
        <v>0</v>
      </c>
      <c r="E67" s="28">
        <v>0</v>
      </c>
      <c r="F67" s="28"/>
      <c r="G67" s="71"/>
      <c r="H67" s="71"/>
      <c r="I67" s="71"/>
      <c r="J67" s="71"/>
      <c r="K67" s="29">
        <v>31.54</v>
      </c>
      <c r="L67" s="30">
        <v>2</v>
      </c>
      <c r="M67" s="23"/>
      <c r="N67" s="71"/>
      <c r="O67" s="71"/>
      <c r="P67" s="71"/>
      <c r="Q67" s="71"/>
      <c r="R67" s="27">
        <v>31.98</v>
      </c>
      <c r="S67" s="28">
        <v>2</v>
      </c>
      <c r="T67" s="27">
        <v>11.82</v>
      </c>
      <c r="U67" s="71"/>
      <c r="V67" s="71"/>
      <c r="W67" s="71"/>
      <c r="X67" s="71"/>
      <c r="Y67" s="29">
        <v>25.52</v>
      </c>
      <c r="Z67" s="30">
        <v>2</v>
      </c>
      <c r="AA67" s="23"/>
      <c r="AB67" s="71"/>
      <c r="AC67" s="71"/>
      <c r="AD67" s="71"/>
      <c r="AE67" s="71"/>
      <c r="AF67" s="27">
        <v>6.87</v>
      </c>
      <c r="AG67" s="28">
        <v>2</v>
      </c>
      <c r="AH67" s="28"/>
      <c r="AI67" s="71"/>
      <c r="AJ67" s="71"/>
      <c r="AK67" s="71"/>
      <c r="AL67" s="71"/>
      <c r="AM67" s="29">
        <v>15.99</v>
      </c>
      <c r="AN67" s="30">
        <v>2</v>
      </c>
      <c r="AO67" s="23"/>
      <c r="AP67" s="71"/>
      <c r="AQ67" s="71"/>
      <c r="AR67" s="71"/>
      <c r="AS67" s="71"/>
      <c r="AT67" s="27">
        <v>18.47</v>
      </c>
      <c r="AU67" s="28">
        <v>2</v>
      </c>
      <c r="AV67" s="28"/>
      <c r="AW67" s="71"/>
      <c r="AX67" s="71"/>
      <c r="AY67" s="71"/>
      <c r="AZ67" s="71"/>
      <c r="BA67" s="29">
        <v>29.84</v>
      </c>
      <c r="BB67" s="30">
        <v>2</v>
      </c>
      <c r="BC67" s="23"/>
      <c r="BD67" s="71"/>
      <c r="BE67" s="71"/>
      <c r="BF67" s="71"/>
      <c r="BG67" s="71"/>
      <c r="BH67" s="27">
        <v>18</v>
      </c>
      <c r="BI67" s="28">
        <v>2</v>
      </c>
      <c r="BJ67" s="28"/>
      <c r="BK67" s="71"/>
      <c r="BL67" s="71"/>
      <c r="BM67" s="71"/>
      <c r="BN67" s="71"/>
      <c r="BO67" s="29">
        <v>11.27</v>
      </c>
      <c r="BP67" s="30">
        <v>2</v>
      </c>
      <c r="BQ67" s="23"/>
      <c r="BR67" s="71"/>
      <c r="BS67" s="71"/>
      <c r="BT67" s="71"/>
      <c r="BU67" s="85"/>
      <c r="BV67" s="31">
        <f t="shared" si="96"/>
        <v>189.48000000000002</v>
      </c>
      <c r="BW67" s="32">
        <f t="shared" si="97"/>
        <v>18</v>
      </c>
      <c r="BX67" s="88"/>
    </row>
    <row r="68" spans="1:76" ht="16.5" x14ac:dyDescent="0.25">
      <c r="A68" s="76"/>
      <c r="B68" s="38"/>
      <c r="C68" s="39" t="s">
        <v>79</v>
      </c>
      <c r="D68" s="40">
        <f t="shared" ref="D68:E68" si="98">SUM(D56:D67)</f>
        <v>470.53</v>
      </c>
      <c r="E68" s="41">
        <f t="shared" si="98"/>
        <v>22</v>
      </c>
      <c r="F68" s="42"/>
      <c r="G68" s="72"/>
      <c r="H68" s="72"/>
      <c r="I68" s="72"/>
      <c r="J68" s="72"/>
      <c r="K68" s="43">
        <f t="shared" ref="K68:L68" si="99">SUM(K56:K67)</f>
        <v>417.13</v>
      </c>
      <c r="L68" s="44">
        <f t="shared" si="99"/>
        <v>24</v>
      </c>
      <c r="M68" s="45"/>
      <c r="N68" s="72"/>
      <c r="O68" s="72"/>
      <c r="P68" s="72"/>
      <c r="Q68" s="72"/>
      <c r="R68" s="40">
        <f t="shared" ref="R68:T68" si="100">SUM(R56:R67)</f>
        <v>471.6</v>
      </c>
      <c r="S68" s="41">
        <f t="shared" si="100"/>
        <v>24</v>
      </c>
      <c r="T68" s="40">
        <f t="shared" si="100"/>
        <v>134.07999999999998</v>
      </c>
      <c r="U68" s="72"/>
      <c r="V68" s="72"/>
      <c r="W68" s="72"/>
      <c r="X68" s="72"/>
      <c r="Y68" s="43">
        <f t="shared" ref="Y68:Z68" si="101">SUM(Y56:Y67)</f>
        <v>454.94</v>
      </c>
      <c r="Z68" s="44">
        <f t="shared" si="101"/>
        <v>24</v>
      </c>
      <c r="AA68" s="45"/>
      <c r="AB68" s="72"/>
      <c r="AC68" s="72"/>
      <c r="AD68" s="72"/>
      <c r="AE68" s="72"/>
      <c r="AF68" s="40">
        <f t="shared" ref="AF68:AG68" si="102">SUM(AF56:AF67)</f>
        <v>673.61</v>
      </c>
      <c r="AG68" s="41">
        <f t="shared" si="102"/>
        <v>24</v>
      </c>
      <c r="AH68" s="40">
        <f>AF68-384</f>
        <v>289.61</v>
      </c>
      <c r="AI68" s="72"/>
      <c r="AJ68" s="72"/>
      <c r="AK68" s="72"/>
      <c r="AL68" s="72"/>
      <c r="AM68" s="43">
        <f t="shared" ref="AM68:AN68" si="103">SUM(AM56:AM67)</f>
        <v>419.24</v>
      </c>
      <c r="AN68" s="44">
        <f t="shared" si="103"/>
        <v>24</v>
      </c>
      <c r="AO68" s="43">
        <v>18.2</v>
      </c>
      <c r="AP68" s="72"/>
      <c r="AQ68" s="72"/>
      <c r="AR68" s="72"/>
      <c r="AS68" s="72"/>
      <c r="AT68" s="40">
        <f t="shared" ref="AT68:AU68" si="104">SUM(AT56:AT67)</f>
        <v>433.69000000000005</v>
      </c>
      <c r="AU68" s="41">
        <f t="shared" si="104"/>
        <v>24</v>
      </c>
      <c r="AV68" s="42">
        <v>46</v>
      </c>
      <c r="AW68" s="72"/>
      <c r="AX68" s="72"/>
      <c r="AY68" s="72"/>
      <c r="AZ68" s="72"/>
      <c r="BA68" s="43">
        <f t="shared" ref="BA68:BB68" si="105">SUM(BA56:BA67)</f>
        <v>461.54</v>
      </c>
      <c r="BB68" s="44">
        <f t="shared" si="105"/>
        <v>24</v>
      </c>
      <c r="BC68" s="45"/>
      <c r="BD68" s="72"/>
      <c r="BE68" s="72"/>
      <c r="BF68" s="72"/>
      <c r="BG68" s="72"/>
      <c r="BH68" s="40">
        <f t="shared" ref="BH68:BI68" si="106">SUM(BH56:BH67)</f>
        <v>366.18</v>
      </c>
      <c r="BI68" s="41">
        <f t="shared" si="106"/>
        <v>22</v>
      </c>
      <c r="BJ68" s="42"/>
      <c r="BK68" s="72"/>
      <c r="BL68" s="72"/>
      <c r="BM68" s="72"/>
      <c r="BN68" s="72"/>
      <c r="BO68" s="43">
        <f t="shared" ref="BO68:BP68" si="107">SUM(BO56:BO67)</f>
        <v>439.70000000000005</v>
      </c>
      <c r="BP68" s="44">
        <f t="shared" si="107"/>
        <v>24</v>
      </c>
      <c r="BQ68" s="45" t="s">
        <v>200</v>
      </c>
      <c r="BR68" s="72"/>
      <c r="BS68" s="72"/>
      <c r="BT68" s="72"/>
      <c r="BU68" s="86"/>
      <c r="BV68" s="47">
        <f t="shared" ref="BV68:BW68" si="108">SUM(BV56:BV67)</f>
        <v>4608.16</v>
      </c>
      <c r="BW68" s="48">
        <f t="shared" si="108"/>
        <v>236</v>
      </c>
      <c r="BX68" s="89"/>
    </row>
    <row r="69" spans="1:76" ht="16.5" x14ac:dyDescent="0.25">
      <c r="A69" s="74" t="s">
        <v>201</v>
      </c>
      <c r="B69" s="17" t="s">
        <v>202</v>
      </c>
      <c r="C69" s="17" t="s">
        <v>203</v>
      </c>
      <c r="D69" s="18">
        <v>64.13</v>
      </c>
      <c r="E69" s="19">
        <v>2</v>
      </c>
      <c r="F69" s="19" t="s">
        <v>204</v>
      </c>
      <c r="G69" s="70">
        <v>3</v>
      </c>
      <c r="H69" s="70">
        <v>0</v>
      </c>
      <c r="I69" s="70">
        <v>0</v>
      </c>
      <c r="J69" s="70">
        <f>G69+H69+I69</f>
        <v>3</v>
      </c>
      <c r="K69" s="20">
        <v>79</v>
      </c>
      <c r="L69" s="21">
        <v>2</v>
      </c>
      <c r="M69" s="22"/>
      <c r="N69" s="73">
        <v>3</v>
      </c>
      <c r="O69" s="73">
        <v>0</v>
      </c>
      <c r="P69" s="73">
        <v>0</v>
      </c>
      <c r="Q69" s="73">
        <f>N69+O69+P69</f>
        <v>3</v>
      </c>
      <c r="R69" s="18">
        <v>52</v>
      </c>
      <c r="S69" s="19">
        <v>2</v>
      </c>
      <c r="T69" s="18">
        <v>14</v>
      </c>
      <c r="U69" s="70">
        <v>3</v>
      </c>
      <c r="V69" s="70">
        <v>1</v>
      </c>
      <c r="W69" s="70">
        <v>1</v>
      </c>
      <c r="X69" s="70">
        <f>U69+V69+W69</f>
        <v>5</v>
      </c>
      <c r="Y69" s="20">
        <v>3</v>
      </c>
      <c r="Z69" s="21">
        <v>2</v>
      </c>
      <c r="AA69" s="22"/>
      <c r="AB69" s="73">
        <v>3</v>
      </c>
      <c r="AC69" s="73">
        <v>0</v>
      </c>
      <c r="AD69" s="73">
        <v>0</v>
      </c>
      <c r="AE69" s="73">
        <f>AB69+AC69+AD69</f>
        <v>3</v>
      </c>
      <c r="AF69" s="18">
        <v>39.01</v>
      </c>
      <c r="AG69" s="19">
        <v>2</v>
      </c>
      <c r="AH69" s="19"/>
      <c r="AI69" s="70">
        <v>3</v>
      </c>
      <c r="AJ69" s="70">
        <v>0</v>
      </c>
      <c r="AK69" s="70">
        <v>0</v>
      </c>
      <c r="AL69" s="70">
        <f>AI69+AJ69+AK69</f>
        <v>3</v>
      </c>
      <c r="AM69" s="20">
        <v>21.62</v>
      </c>
      <c r="AN69" s="21">
        <v>2</v>
      </c>
      <c r="AO69" s="22"/>
      <c r="AP69" s="73">
        <v>3</v>
      </c>
      <c r="AQ69" s="73">
        <v>1</v>
      </c>
      <c r="AR69" s="73">
        <v>0</v>
      </c>
      <c r="AS69" s="73">
        <f>AP69+AQ69+AR69</f>
        <v>4</v>
      </c>
      <c r="AT69" s="18">
        <v>62</v>
      </c>
      <c r="AU69" s="19">
        <v>2</v>
      </c>
      <c r="AV69" s="19"/>
      <c r="AW69" s="70">
        <v>3</v>
      </c>
      <c r="AX69" s="70">
        <v>1</v>
      </c>
      <c r="AY69" s="70">
        <v>0</v>
      </c>
      <c r="AZ69" s="70">
        <f>AW69+AX69+AY69</f>
        <v>4</v>
      </c>
      <c r="BA69" s="20">
        <v>131.41</v>
      </c>
      <c r="BB69" s="21">
        <v>2</v>
      </c>
      <c r="BC69" s="22"/>
      <c r="BD69" s="73">
        <v>3</v>
      </c>
      <c r="BE69" s="73">
        <v>3</v>
      </c>
      <c r="BF69" s="73"/>
      <c r="BG69" s="73">
        <f>BD69+BE69+BF69</f>
        <v>6</v>
      </c>
      <c r="BH69" s="18">
        <v>8</v>
      </c>
      <c r="BI69" s="19">
        <v>2</v>
      </c>
      <c r="BJ69" s="19"/>
      <c r="BK69" s="70">
        <v>3</v>
      </c>
      <c r="BL69" s="70"/>
      <c r="BM69" s="70"/>
      <c r="BN69" s="70">
        <f>BK69+BL69+BM69</f>
        <v>3</v>
      </c>
      <c r="BO69" s="20">
        <v>14.02</v>
      </c>
      <c r="BP69" s="21">
        <v>2</v>
      </c>
      <c r="BQ69" s="22"/>
      <c r="BR69" s="73">
        <v>3</v>
      </c>
      <c r="BS69" s="73">
        <v>1</v>
      </c>
      <c r="BT69" s="73">
        <v>0</v>
      </c>
      <c r="BU69" s="84">
        <f>BR69+BS69+BT69</f>
        <v>4</v>
      </c>
      <c r="BV69" s="24">
        <f t="shared" ref="BV69:BW69" si="109">D69+K69+R69+Y69+AF69+AM69+AT69+BA69+BH69+BO69</f>
        <v>474.18999999999994</v>
      </c>
      <c r="BW69" s="25">
        <f t="shared" si="109"/>
        <v>20</v>
      </c>
      <c r="BX69" s="87">
        <f>J69+Q69+X69+AE69+AL69+AS69+AZ69+BG69+BN69+BU69</f>
        <v>38</v>
      </c>
    </row>
    <row r="70" spans="1:76" ht="16.5" x14ac:dyDescent="0.25">
      <c r="A70" s="75"/>
      <c r="B70" s="55" t="s">
        <v>205</v>
      </c>
      <c r="C70" s="55" t="s">
        <v>206</v>
      </c>
      <c r="D70" s="27">
        <v>26</v>
      </c>
      <c r="E70" s="28">
        <v>2</v>
      </c>
      <c r="F70" s="28"/>
      <c r="G70" s="71"/>
      <c r="H70" s="71"/>
      <c r="I70" s="71"/>
      <c r="J70" s="71"/>
      <c r="K70" s="29">
        <v>19.2</v>
      </c>
      <c r="L70" s="30">
        <v>2</v>
      </c>
      <c r="M70" s="23" t="s">
        <v>207</v>
      </c>
      <c r="N70" s="71"/>
      <c r="O70" s="71"/>
      <c r="P70" s="71"/>
      <c r="Q70" s="71"/>
      <c r="R70" s="27">
        <v>20.89</v>
      </c>
      <c r="S70" s="28">
        <v>2</v>
      </c>
      <c r="T70" s="27">
        <v>9.66</v>
      </c>
      <c r="U70" s="71"/>
      <c r="V70" s="71"/>
      <c r="W70" s="71"/>
      <c r="X70" s="71"/>
      <c r="Y70" s="29">
        <v>22.72</v>
      </c>
      <c r="Z70" s="30">
        <v>2</v>
      </c>
      <c r="AA70" s="23"/>
      <c r="AB70" s="71"/>
      <c r="AC70" s="71"/>
      <c r="AD70" s="71"/>
      <c r="AE70" s="71"/>
      <c r="AF70" s="27">
        <v>19.59</v>
      </c>
      <c r="AG70" s="28">
        <v>2</v>
      </c>
      <c r="AH70" s="28"/>
      <c r="AI70" s="71"/>
      <c r="AJ70" s="71"/>
      <c r="AK70" s="71"/>
      <c r="AL70" s="71"/>
      <c r="AM70" s="29">
        <v>16.14</v>
      </c>
      <c r="AN70" s="30">
        <v>2</v>
      </c>
      <c r="AO70" s="23"/>
      <c r="AP70" s="71"/>
      <c r="AQ70" s="71"/>
      <c r="AR70" s="71"/>
      <c r="AS70" s="71"/>
      <c r="AT70" s="27">
        <v>10.039999999999999</v>
      </c>
      <c r="AU70" s="28">
        <v>2</v>
      </c>
      <c r="AV70" s="28"/>
      <c r="AW70" s="71"/>
      <c r="AX70" s="71"/>
      <c r="AY70" s="71"/>
      <c r="AZ70" s="71"/>
      <c r="BA70" s="29">
        <v>19.149999999999999</v>
      </c>
      <c r="BB70" s="30">
        <v>2</v>
      </c>
      <c r="BC70" s="23"/>
      <c r="BD70" s="71"/>
      <c r="BE70" s="71"/>
      <c r="BF70" s="71"/>
      <c r="BG70" s="71"/>
      <c r="BH70" s="27">
        <v>10.92</v>
      </c>
      <c r="BI70" s="28">
        <v>2</v>
      </c>
      <c r="BJ70" s="28"/>
      <c r="BK70" s="71"/>
      <c r="BL70" s="71"/>
      <c r="BM70" s="71"/>
      <c r="BN70" s="71"/>
      <c r="BO70" s="29">
        <v>18</v>
      </c>
      <c r="BP70" s="30">
        <v>2</v>
      </c>
      <c r="BQ70" s="23"/>
      <c r="BR70" s="71"/>
      <c r="BS70" s="71"/>
      <c r="BT70" s="71"/>
      <c r="BU70" s="85"/>
      <c r="BV70" s="31">
        <f t="shared" ref="BV70:BW70" si="110">D70+K70+R70+Y70+AF70+AM70+AT70+BA70+BH70+BO70</f>
        <v>182.65</v>
      </c>
      <c r="BW70" s="32">
        <f t="shared" si="110"/>
        <v>20</v>
      </c>
      <c r="BX70" s="88"/>
    </row>
    <row r="71" spans="1:76" ht="16.5" x14ac:dyDescent="0.25">
      <c r="A71" s="75"/>
      <c r="B71" s="33" t="s">
        <v>208</v>
      </c>
      <c r="C71" s="33" t="s">
        <v>209</v>
      </c>
      <c r="D71" s="27">
        <v>51.27</v>
      </c>
      <c r="E71" s="28">
        <v>2</v>
      </c>
      <c r="F71" s="28"/>
      <c r="G71" s="71"/>
      <c r="H71" s="71"/>
      <c r="I71" s="71"/>
      <c r="J71" s="71"/>
      <c r="K71" s="29">
        <v>46</v>
      </c>
      <c r="L71" s="30">
        <v>2</v>
      </c>
      <c r="M71" s="23"/>
      <c r="N71" s="71"/>
      <c r="O71" s="71"/>
      <c r="P71" s="71"/>
      <c r="Q71" s="71"/>
      <c r="R71" s="27">
        <v>43.29</v>
      </c>
      <c r="S71" s="28">
        <v>2</v>
      </c>
      <c r="T71" s="27">
        <v>11.68</v>
      </c>
      <c r="U71" s="71"/>
      <c r="V71" s="71"/>
      <c r="W71" s="71"/>
      <c r="X71" s="71"/>
      <c r="Y71" s="29">
        <v>44.57</v>
      </c>
      <c r="Z71" s="30">
        <v>2</v>
      </c>
      <c r="AA71" s="23"/>
      <c r="AB71" s="71"/>
      <c r="AC71" s="71"/>
      <c r="AD71" s="71"/>
      <c r="AE71" s="71"/>
      <c r="AF71" s="27">
        <v>54.7</v>
      </c>
      <c r="AG71" s="28">
        <v>2</v>
      </c>
      <c r="AH71" s="28"/>
      <c r="AI71" s="71"/>
      <c r="AJ71" s="71"/>
      <c r="AK71" s="71"/>
      <c r="AL71" s="71"/>
      <c r="AM71" s="29">
        <v>48.55</v>
      </c>
      <c r="AN71" s="30">
        <v>2</v>
      </c>
      <c r="AO71" s="23"/>
      <c r="AP71" s="71"/>
      <c r="AQ71" s="71"/>
      <c r="AR71" s="71"/>
      <c r="AS71" s="71"/>
      <c r="AT71" s="27">
        <v>25.35</v>
      </c>
      <c r="AU71" s="28">
        <v>2</v>
      </c>
      <c r="AV71" s="28"/>
      <c r="AW71" s="71"/>
      <c r="AX71" s="71"/>
      <c r="AY71" s="71"/>
      <c r="AZ71" s="71"/>
      <c r="BA71" s="29">
        <v>59.6</v>
      </c>
      <c r="BB71" s="30">
        <v>2</v>
      </c>
      <c r="BC71" s="23"/>
      <c r="BD71" s="71"/>
      <c r="BE71" s="71"/>
      <c r="BF71" s="71"/>
      <c r="BG71" s="71"/>
      <c r="BH71" s="27">
        <v>28.5</v>
      </c>
      <c r="BI71" s="28">
        <v>2</v>
      </c>
      <c r="BJ71" s="28"/>
      <c r="BK71" s="71"/>
      <c r="BL71" s="71"/>
      <c r="BM71" s="71"/>
      <c r="BN71" s="71"/>
      <c r="BO71" s="29">
        <v>38.35</v>
      </c>
      <c r="BP71" s="30">
        <v>2</v>
      </c>
      <c r="BQ71" s="23"/>
      <c r="BR71" s="71"/>
      <c r="BS71" s="71"/>
      <c r="BT71" s="71"/>
      <c r="BU71" s="85"/>
      <c r="BV71" s="31">
        <f t="shared" ref="BV71:BW71" si="111">D71+K71+R71+Y71+AF71+AM71+AT71+BA71+BH71+BO71</f>
        <v>440.18000000000006</v>
      </c>
      <c r="BW71" s="32">
        <f t="shared" si="111"/>
        <v>20</v>
      </c>
      <c r="BX71" s="88"/>
    </row>
    <row r="72" spans="1:76" ht="16.5" x14ac:dyDescent="0.25">
      <c r="A72" s="75"/>
      <c r="B72" s="33" t="s">
        <v>210</v>
      </c>
      <c r="C72" s="34" t="s">
        <v>211</v>
      </c>
      <c r="D72" s="27">
        <v>39</v>
      </c>
      <c r="E72" s="28">
        <v>2</v>
      </c>
      <c r="F72" s="28"/>
      <c r="G72" s="71"/>
      <c r="H72" s="71"/>
      <c r="I72" s="71"/>
      <c r="J72" s="71"/>
      <c r="K72" s="29">
        <v>43.3</v>
      </c>
      <c r="L72" s="30">
        <v>2</v>
      </c>
      <c r="M72" s="23"/>
      <c r="N72" s="71"/>
      <c r="O72" s="71"/>
      <c r="P72" s="71"/>
      <c r="Q72" s="71"/>
      <c r="R72" s="27">
        <v>46.64</v>
      </c>
      <c r="S72" s="28">
        <v>2</v>
      </c>
      <c r="T72" s="27">
        <v>12.96</v>
      </c>
      <c r="U72" s="71"/>
      <c r="V72" s="71"/>
      <c r="W72" s="71"/>
      <c r="X72" s="71"/>
      <c r="Y72" s="29">
        <v>50.6</v>
      </c>
      <c r="Z72" s="30">
        <v>2</v>
      </c>
      <c r="AA72" s="23"/>
      <c r="AB72" s="71"/>
      <c r="AC72" s="71"/>
      <c r="AD72" s="71"/>
      <c r="AE72" s="71"/>
      <c r="AF72" s="27">
        <v>86.42</v>
      </c>
      <c r="AG72" s="28">
        <v>2</v>
      </c>
      <c r="AH72" s="28"/>
      <c r="AI72" s="71"/>
      <c r="AJ72" s="71"/>
      <c r="AK72" s="71"/>
      <c r="AL72" s="71"/>
      <c r="AM72" s="29">
        <v>30.2</v>
      </c>
      <c r="AN72" s="30">
        <v>2</v>
      </c>
      <c r="AO72" s="23"/>
      <c r="AP72" s="71"/>
      <c r="AQ72" s="71"/>
      <c r="AR72" s="71"/>
      <c r="AS72" s="71"/>
      <c r="AT72" s="27">
        <v>66.56</v>
      </c>
      <c r="AU72" s="28">
        <v>2</v>
      </c>
      <c r="AV72" s="28"/>
      <c r="AW72" s="71"/>
      <c r="AX72" s="71"/>
      <c r="AY72" s="71"/>
      <c r="AZ72" s="71"/>
      <c r="BA72" s="29">
        <v>52.7</v>
      </c>
      <c r="BB72" s="30">
        <v>2</v>
      </c>
      <c r="BC72" s="23"/>
      <c r="BD72" s="71"/>
      <c r="BE72" s="71"/>
      <c r="BF72" s="71"/>
      <c r="BG72" s="71"/>
      <c r="BH72" s="27">
        <v>55.3</v>
      </c>
      <c r="BI72" s="28">
        <v>2</v>
      </c>
      <c r="BJ72" s="28"/>
      <c r="BK72" s="71"/>
      <c r="BL72" s="71"/>
      <c r="BM72" s="71"/>
      <c r="BN72" s="71"/>
      <c r="BO72" s="29">
        <v>54.33</v>
      </c>
      <c r="BP72" s="30">
        <v>2</v>
      </c>
      <c r="BQ72" s="23"/>
      <c r="BR72" s="71"/>
      <c r="BS72" s="71"/>
      <c r="BT72" s="71"/>
      <c r="BU72" s="85"/>
      <c r="BV72" s="31">
        <f t="shared" ref="BV72:BW72" si="112">D72+K72+R72+Y72+AF72+AM72+AT72+BA72+BH72+BO72</f>
        <v>525.04999999999995</v>
      </c>
      <c r="BW72" s="32">
        <f t="shared" si="112"/>
        <v>20</v>
      </c>
      <c r="BX72" s="88"/>
    </row>
    <row r="73" spans="1:76" ht="16.5" x14ac:dyDescent="0.25">
      <c r="A73" s="75"/>
      <c r="B73" s="33" t="s">
        <v>212</v>
      </c>
      <c r="C73" s="33" t="s">
        <v>213</v>
      </c>
      <c r="D73" s="27">
        <v>56</v>
      </c>
      <c r="E73" s="28">
        <v>2</v>
      </c>
      <c r="F73" s="28"/>
      <c r="G73" s="71"/>
      <c r="H73" s="71"/>
      <c r="I73" s="71"/>
      <c r="J73" s="71"/>
      <c r="K73" s="29">
        <v>22.59</v>
      </c>
      <c r="L73" s="30">
        <v>2</v>
      </c>
      <c r="M73" s="23" t="s">
        <v>214</v>
      </c>
      <c r="N73" s="71"/>
      <c r="O73" s="71"/>
      <c r="P73" s="71"/>
      <c r="Q73" s="71"/>
      <c r="R73" s="27">
        <v>45.91</v>
      </c>
      <c r="S73" s="28">
        <v>2</v>
      </c>
      <c r="T73" s="27">
        <v>12.26</v>
      </c>
      <c r="U73" s="71"/>
      <c r="V73" s="71"/>
      <c r="W73" s="71"/>
      <c r="X73" s="71"/>
      <c r="Y73" s="29">
        <v>48.6</v>
      </c>
      <c r="Z73" s="30">
        <v>2</v>
      </c>
      <c r="AA73" s="23"/>
      <c r="AB73" s="71"/>
      <c r="AC73" s="71"/>
      <c r="AD73" s="71"/>
      <c r="AE73" s="71"/>
      <c r="AF73" s="27">
        <v>72.59</v>
      </c>
      <c r="AG73" s="28">
        <v>2</v>
      </c>
      <c r="AH73" s="28"/>
      <c r="AI73" s="71"/>
      <c r="AJ73" s="71"/>
      <c r="AK73" s="71"/>
      <c r="AL73" s="71"/>
      <c r="AM73" s="29">
        <v>40.159999999999997</v>
      </c>
      <c r="AN73" s="30">
        <v>2</v>
      </c>
      <c r="AO73" s="23"/>
      <c r="AP73" s="71"/>
      <c r="AQ73" s="71"/>
      <c r="AR73" s="71"/>
      <c r="AS73" s="71"/>
      <c r="AT73" s="27">
        <v>31.85</v>
      </c>
      <c r="AU73" s="28">
        <v>2</v>
      </c>
      <c r="AV73" s="28"/>
      <c r="AW73" s="71"/>
      <c r="AX73" s="71"/>
      <c r="AY73" s="71"/>
      <c r="AZ73" s="71"/>
      <c r="BA73" s="29">
        <v>30.15</v>
      </c>
      <c r="BB73" s="30">
        <v>2</v>
      </c>
      <c r="BC73" s="23"/>
      <c r="BD73" s="71"/>
      <c r="BE73" s="71"/>
      <c r="BF73" s="71"/>
      <c r="BG73" s="71"/>
      <c r="BH73" s="27">
        <v>27.05</v>
      </c>
      <c r="BI73" s="28">
        <v>2</v>
      </c>
      <c r="BJ73" s="28"/>
      <c r="BK73" s="71"/>
      <c r="BL73" s="71"/>
      <c r="BM73" s="71"/>
      <c r="BN73" s="71"/>
      <c r="BO73" s="29">
        <v>30.15</v>
      </c>
      <c r="BP73" s="30">
        <v>2</v>
      </c>
      <c r="BQ73" s="23"/>
      <c r="BR73" s="71"/>
      <c r="BS73" s="71"/>
      <c r="BT73" s="71"/>
      <c r="BU73" s="85"/>
      <c r="BV73" s="31">
        <f t="shared" ref="BV73:BW73" si="113">D73+K73+R73+Y73+AF73+AM73+AT73+BA73+BH73+BO73</f>
        <v>405.05</v>
      </c>
      <c r="BW73" s="32">
        <f t="shared" si="113"/>
        <v>20</v>
      </c>
      <c r="BX73" s="88"/>
    </row>
    <row r="74" spans="1:76" ht="16.5" x14ac:dyDescent="0.25">
      <c r="A74" s="75"/>
      <c r="B74" s="33" t="s">
        <v>215</v>
      </c>
      <c r="C74" s="33" t="s">
        <v>216</v>
      </c>
      <c r="D74" s="27">
        <v>49.76</v>
      </c>
      <c r="E74" s="28">
        <v>2</v>
      </c>
      <c r="F74" s="28" t="s">
        <v>217</v>
      </c>
      <c r="G74" s="71"/>
      <c r="H74" s="71"/>
      <c r="I74" s="71"/>
      <c r="J74" s="71"/>
      <c r="K74" s="29">
        <v>42</v>
      </c>
      <c r="L74" s="30">
        <v>2</v>
      </c>
      <c r="M74" s="23"/>
      <c r="N74" s="71"/>
      <c r="O74" s="71"/>
      <c r="P74" s="71"/>
      <c r="Q74" s="71"/>
      <c r="R74" s="27">
        <v>45.03</v>
      </c>
      <c r="S74" s="28">
        <v>2</v>
      </c>
      <c r="T74" s="27">
        <v>10.4</v>
      </c>
      <c r="U74" s="71"/>
      <c r="V74" s="71"/>
      <c r="W74" s="71"/>
      <c r="X74" s="71"/>
      <c r="Y74" s="29">
        <v>51.29</v>
      </c>
      <c r="Z74" s="30">
        <v>2</v>
      </c>
      <c r="AA74" s="23"/>
      <c r="AB74" s="71"/>
      <c r="AC74" s="71"/>
      <c r="AD74" s="71"/>
      <c r="AE74" s="71"/>
      <c r="AF74" s="27">
        <v>100.46</v>
      </c>
      <c r="AG74" s="28">
        <v>2</v>
      </c>
      <c r="AH74" s="28"/>
      <c r="AI74" s="71"/>
      <c r="AJ74" s="71"/>
      <c r="AK74" s="71"/>
      <c r="AL74" s="71"/>
      <c r="AM74" s="29">
        <v>20.46</v>
      </c>
      <c r="AN74" s="30">
        <v>2</v>
      </c>
      <c r="AO74" s="23"/>
      <c r="AP74" s="71"/>
      <c r="AQ74" s="71"/>
      <c r="AR74" s="71"/>
      <c r="AS74" s="71"/>
      <c r="AT74" s="27">
        <v>54.35</v>
      </c>
      <c r="AU74" s="28">
        <v>2</v>
      </c>
      <c r="AV74" s="28"/>
      <c r="AW74" s="71"/>
      <c r="AX74" s="71"/>
      <c r="AY74" s="71"/>
      <c r="AZ74" s="71"/>
      <c r="BA74" s="29">
        <v>20.079999999999998</v>
      </c>
      <c r="BB74" s="30">
        <v>2</v>
      </c>
      <c r="BC74" s="23"/>
      <c r="BD74" s="71"/>
      <c r="BE74" s="71"/>
      <c r="BF74" s="71"/>
      <c r="BG74" s="71"/>
      <c r="BH74" s="27">
        <v>36.17</v>
      </c>
      <c r="BI74" s="28">
        <v>2</v>
      </c>
      <c r="BJ74" s="28"/>
      <c r="BK74" s="71"/>
      <c r="BL74" s="71"/>
      <c r="BM74" s="71"/>
      <c r="BN74" s="71"/>
      <c r="BO74" s="29">
        <v>40.520000000000003</v>
      </c>
      <c r="BP74" s="30">
        <v>2</v>
      </c>
      <c r="BQ74" s="23"/>
      <c r="BR74" s="71"/>
      <c r="BS74" s="71"/>
      <c r="BT74" s="71"/>
      <c r="BU74" s="85"/>
      <c r="BV74" s="31">
        <f t="shared" ref="BV74:BW74" si="114">D74+K74+R74+Y74+AF74+AM74+AT74+BA74+BH74+BO74</f>
        <v>460.11999999999995</v>
      </c>
      <c r="BW74" s="32">
        <f t="shared" si="114"/>
        <v>20</v>
      </c>
      <c r="BX74" s="88"/>
    </row>
    <row r="75" spans="1:76" ht="16.5" x14ac:dyDescent="0.25">
      <c r="A75" s="75"/>
      <c r="B75" s="33" t="s">
        <v>218</v>
      </c>
      <c r="C75" s="33" t="s">
        <v>219</v>
      </c>
      <c r="D75" s="27">
        <v>46.78</v>
      </c>
      <c r="E75" s="28">
        <v>2</v>
      </c>
      <c r="F75" s="28"/>
      <c r="G75" s="71"/>
      <c r="H75" s="71"/>
      <c r="I75" s="71"/>
      <c r="J75" s="71"/>
      <c r="K75" s="29">
        <v>51.49</v>
      </c>
      <c r="L75" s="30">
        <v>2</v>
      </c>
      <c r="M75" s="23"/>
      <c r="N75" s="71"/>
      <c r="O75" s="71"/>
      <c r="P75" s="71"/>
      <c r="Q75" s="71"/>
      <c r="R75" s="27">
        <v>52.66</v>
      </c>
      <c r="S75" s="28">
        <v>2</v>
      </c>
      <c r="T75" s="27">
        <v>12.53</v>
      </c>
      <c r="U75" s="71"/>
      <c r="V75" s="71"/>
      <c r="W75" s="71"/>
      <c r="X75" s="71"/>
      <c r="Y75" s="29">
        <v>56.78</v>
      </c>
      <c r="Z75" s="30">
        <v>2</v>
      </c>
      <c r="AA75" s="23"/>
      <c r="AB75" s="71"/>
      <c r="AC75" s="71"/>
      <c r="AD75" s="71"/>
      <c r="AE75" s="71"/>
      <c r="AF75" s="27">
        <v>34.19</v>
      </c>
      <c r="AG75" s="28">
        <v>2</v>
      </c>
      <c r="AH75" s="28"/>
      <c r="AI75" s="71"/>
      <c r="AJ75" s="71"/>
      <c r="AK75" s="71"/>
      <c r="AL75" s="71"/>
      <c r="AM75" s="29">
        <v>36.130000000000003</v>
      </c>
      <c r="AN75" s="30">
        <v>2</v>
      </c>
      <c r="AO75" s="23"/>
      <c r="AP75" s="71"/>
      <c r="AQ75" s="71"/>
      <c r="AR75" s="71"/>
      <c r="AS75" s="71"/>
      <c r="AT75" s="27">
        <v>60.92</v>
      </c>
      <c r="AU75" s="28">
        <v>2</v>
      </c>
      <c r="AV75" s="28"/>
      <c r="AW75" s="71"/>
      <c r="AX75" s="71"/>
      <c r="AY75" s="71"/>
      <c r="AZ75" s="71"/>
      <c r="BA75" s="29">
        <v>36.08</v>
      </c>
      <c r="BB75" s="30">
        <v>2</v>
      </c>
      <c r="BC75" s="23"/>
      <c r="BD75" s="71"/>
      <c r="BE75" s="71"/>
      <c r="BF75" s="71"/>
      <c r="BG75" s="71"/>
      <c r="BH75" s="27">
        <v>29.14</v>
      </c>
      <c r="BI75" s="28">
        <v>2</v>
      </c>
      <c r="BJ75" s="28"/>
      <c r="BK75" s="71"/>
      <c r="BL75" s="71"/>
      <c r="BM75" s="71"/>
      <c r="BN75" s="71"/>
      <c r="BO75" s="29">
        <v>35.42</v>
      </c>
      <c r="BP75" s="30">
        <v>2</v>
      </c>
      <c r="BQ75" s="23"/>
      <c r="BR75" s="71"/>
      <c r="BS75" s="71"/>
      <c r="BT75" s="71"/>
      <c r="BU75" s="85"/>
      <c r="BV75" s="31">
        <f t="shared" ref="BV75:BW75" si="115">D75+K75+R75+Y75+AF75+AM75+AT75+BA75+BH75+BO75</f>
        <v>439.59000000000003</v>
      </c>
      <c r="BW75" s="32">
        <f t="shared" si="115"/>
        <v>20</v>
      </c>
      <c r="BX75" s="88"/>
    </row>
    <row r="76" spans="1:76" ht="16.5" x14ac:dyDescent="0.25">
      <c r="A76" s="75"/>
      <c r="B76" s="33" t="s">
        <v>220</v>
      </c>
      <c r="C76" s="33" t="s">
        <v>221</v>
      </c>
      <c r="D76" s="27">
        <v>63.67</v>
      </c>
      <c r="E76" s="28">
        <v>2</v>
      </c>
      <c r="F76" s="53"/>
      <c r="G76" s="71"/>
      <c r="H76" s="71"/>
      <c r="I76" s="71"/>
      <c r="J76" s="71"/>
      <c r="K76" s="29">
        <v>66.36</v>
      </c>
      <c r="L76" s="30">
        <v>2</v>
      </c>
      <c r="M76" s="23"/>
      <c r="N76" s="71"/>
      <c r="O76" s="71"/>
      <c r="P76" s="71"/>
      <c r="Q76" s="71"/>
      <c r="R76" s="27">
        <v>55.75</v>
      </c>
      <c r="S76" s="28">
        <v>2</v>
      </c>
      <c r="T76" s="27">
        <v>10.74</v>
      </c>
      <c r="U76" s="71"/>
      <c r="V76" s="71"/>
      <c r="W76" s="71"/>
      <c r="X76" s="71"/>
      <c r="Y76" s="29">
        <v>33.200000000000003</v>
      </c>
      <c r="Z76" s="30">
        <v>2</v>
      </c>
      <c r="AA76" s="23"/>
      <c r="AB76" s="71"/>
      <c r="AC76" s="71"/>
      <c r="AD76" s="71"/>
      <c r="AE76" s="71"/>
      <c r="AF76" s="27">
        <v>87.01</v>
      </c>
      <c r="AG76" s="28">
        <v>2</v>
      </c>
      <c r="AH76" s="28"/>
      <c r="AI76" s="71"/>
      <c r="AJ76" s="71"/>
      <c r="AK76" s="71"/>
      <c r="AL76" s="71"/>
      <c r="AM76" s="29">
        <v>73.5</v>
      </c>
      <c r="AN76" s="30">
        <v>2</v>
      </c>
      <c r="AO76" s="23"/>
      <c r="AP76" s="71"/>
      <c r="AQ76" s="71"/>
      <c r="AR76" s="71"/>
      <c r="AS76" s="71"/>
      <c r="AT76" s="27">
        <v>74.959999999999994</v>
      </c>
      <c r="AU76" s="28">
        <v>2</v>
      </c>
      <c r="AV76" s="28"/>
      <c r="AW76" s="71"/>
      <c r="AX76" s="71"/>
      <c r="AY76" s="71"/>
      <c r="AZ76" s="71"/>
      <c r="BA76" s="29">
        <v>78.099999999999994</v>
      </c>
      <c r="BB76" s="30">
        <v>2</v>
      </c>
      <c r="BC76" s="23"/>
      <c r="BD76" s="71"/>
      <c r="BE76" s="71"/>
      <c r="BF76" s="71"/>
      <c r="BG76" s="71"/>
      <c r="BH76" s="27">
        <v>59.24</v>
      </c>
      <c r="BI76" s="28">
        <v>2</v>
      </c>
      <c r="BJ76" s="28"/>
      <c r="BK76" s="71"/>
      <c r="BL76" s="71"/>
      <c r="BM76" s="71"/>
      <c r="BN76" s="71"/>
      <c r="BO76" s="29">
        <v>71.709999999999994</v>
      </c>
      <c r="BP76" s="30">
        <v>2</v>
      </c>
      <c r="BQ76" s="23"/>
      <c r="BR76" s="71"/>
      <c r="BS76" s="71"/>
      <c r="BT76" s="71"/>
      <c r="BU76" s="85"/>
      <c r="BV76" s="31">
        <f t="shared" ref="BV76:BW76" si="116">D76+K76+R76+Y76+AF76+AM76+AT76+BA76+BH76+BO76</f>
        <v>663.5</v>
      </c>
      <c r="BW76" s="32">
        <f t="shared" si="116"/>
        <v>20</v>
      </c>
      <c r="BX76" s="88"/>
    </row>
    <row r="77" spans="1:76" ht="16.5" x14ac:dyDescent="0.25">
      <c r="A77" s="75"/>
      <c r="B77" s="33" t="s">
        <v>222</v>
      </c>
      <c r="C77" s="33" t="s">
        <v>223</v>
      </c>
      <c r="D77" s="27">
        <v>36</v>
      </c>
      <c r="E77" s="28">
        <v>2</v>
      </c>
      <c r="F77" s="28"/>
      <c r="G77" s="71"/>
      <c r="H77" s="71"/>
      <c r="I77" s="71"/>
      <c r="J77" s="71"/>
      <c r="K77" s="29">
        <v>19</v>
      </c>
      <c r="L77" s="30">
        <v>2</v>
      </c>
      <c r="M77" s="23"/>
      <c r="N77" s="71"/>
      <c r="O77" s="71"/>
      <c r="P77" s="71"/>
      <c r="Q77" s="71"/>
      <c r="R77" s="27">
        <v>16.600000000000001</v>
      </c>
      <c r="S77" s="28">
        <v>2</v>
      </c>
      <c r="T77" s="27">
        <v>10.6</v>
      </c>
      <c r="U77" s="71"/>
      <c r="V77" s="71"/>
      <c r="W77" s="71"/>
      <c r="X77" s="71"/>
      <c r="Y77" s="29">
        <v>2</v>
      </c>
      <c r="Z77" s="30">
        <v>2</v>
      </c>
      <c r="AA77" s="23"/>
      <c r="AB77" s="71"/>
      <c r="AC77" s="71"/>
      <c r="AD77" s="71"/>
      <c r="AE77" s="71"/>
      <c r="AF77" s="27">
        <v>22</v>
      </c>
      <c r="AG77" s="28">
        <v>2</v>
      </c>
      <c r="AH77" s="28"/>
      <c r="AI77" s="71"/>
      <c r="AJ77" s="71"/>
      <c r="AK77" s="71"/>
      <c r="AL77" s="71"/>
      <c r="AM77" s="29">
        <v>16</v>
      </c>
      <c r="AN77" s="30">
        <v>2</v>
      </c>
      <c r="AO77" s="23"/>
      <c r="AP77" s="71"/>
      <c r="AQ77" s="71"/>
      <c r="AR77" s="71"/>
      <c r="AS77" s="71"/>
      <c r="AT77" s="27">
        <v>21</v>
      </c>
      <c r="AU77" s="28">
        <v>2</v>
      </c>
      <c r="AV77" s="28"/>
      <c r="AW77" s="71"/>
      <c r="AX77" s="71"/>
      <c r="AY77" s="71"/>
      <c r="AZ77" s="71"/>
      <c r="BA77" s="29">
        <v>30</v>
      </c>
      <c r="BB77" s="30">
        <v>2</v>
      </c>
      <c r="BC77" s="23"/>
      <c r="BD77" s="71"/>
      <c r="BE77" s="71"/>
      <c r="BF77" s="71"/>
      <c r="BG77" s="71"/>
      <c r="BH77" s="27">
        <v>34</v>
      </c>
      <c r="BI77" s="28">
        <v>2</v>
      </c>
      <c r="BJ77" s="28"/>
      <c r="BK77" s="71"/>
      <c r="BL77" s="71"/>
      <c r="BM77" s="71"/>
      <c r="BN77" s="71"/>
      <c r="BO77" s="29">
        <v>22</v>
      </c>
      <c r="BP77" s="30">
        <v>2</v>
      </c>
      <c r="BQ77" s="23"/>
      <c r="BR77" s="71"/>
      <c r="BS77" s="71"/>
      <c r="BT77" s="71"/>
      <c r="BU77" s="85"/>
      <c r="BV77" s="31">
        <f t="shared" ref="BV77:BW77" si="117">D77+K77+R77+Y77+AF77+AM77+AT77+BA77+BH77+BO77</f>
        <v>218.6</v>
      </c>
      <c r="BW77" s="32">
        <f t="shared" si="117"/>
        <v>20</v>
      </c>
      <c r="BX77" s="88"/>
    </row>
    <row r="78" spans="1:76" ht="16.5" x14ac:dyDescent="0.25">
      <c r="A78" s="75"/>
      <c r="B78" s="33" t="s">
        <v>224</v>
      </c>
      <c r="C78" s="33" t="s">
        <v>225</v>
      </c>
      <c r="D78" s="27">
        <v>68.989999999999995</v>
      </c>
      <c r="E78" s="28">
        <v>2</v>
      </c>
      <c r="F78" s="28"/>
      <c r="G78" s="71"/>
      <c r="H78" s="71"/>
      <c r="I78" s="71"/>
      <c r="J78" s="71"/>
      <c r="K78" s="29">
        <v>53.1</v>
      </c>
      <c r="L78" s="30">
        <v>2</v>
      </c>
      <c r="M78" s="23"/>
      <c r="N78" s="71"/>
      <c r="O78" s="71"/>
      <c r="P78" s="71"/>
      <c r="Q78" s="71"/>
      <c r="R78" s="27">
        <v>57.07</v>
      </c>
      <c r="S78" s="28">
        <v>2</v>
      </c>
      <c r="T78" s="27">
        <v>13.47</v>
      </c>
      <c r="U78" s="71"/>
      <c r="V78" s="71"/>
      <c r="W78" s="71"/>
      <c r="X78" s="71"/>
      <c r="Y78" s="29">
        <v>35.409999999999997</v>
      </c>
      <c r="Z78" s="30">
        <v>2</v>
      </c>
      <c r="AA78" s="23">
        <v>43.43</v>
      </c>
      <c r="AB78" s="71"/>
      <c r="AC78" s="71"/>
      <c r="AD78" s="71"/>
      <c r="AE78" s="71"/>
      <c r="AF78" s="27">
        <v>67.819999999999993</v>
      </c>
      <c r="AG78" s="28">
        <v>2</v>
      </c>
      <c r="AH78" s="28"/>
      <c r="AI78" s="71"/>
      <c r="AJ78" s="71"/>
      <c r="AK78" s="71"/>
      <c r="AL78" s="71"/>
      <c r="AM78" s="29">
        <v>85.35</v>
      </c>
      <c r="AN78" s="30">
        <v>2</v>
      </c>
      <c r="AO78" s="23"/>
      <c r="AP78" s="71"/>
      <c r="AQ78" s="71"/>
      <c r="AR78" s="71"/>
      <c r="AS78" s="71"/>
      <c r="AT78" s="27">
        <v>86.11</v>
      </c>
      <c r="AU78" s="28">
        <v>2</v>
      </c>
      <c r="AV78" s="28"/>
      <c r="AW78" s="71"/>
      <c r="AX78" s="71"/>
      <c r="AY78" s="71"/>
      <c r="AZ78" s="71"/>
      <c r="BA78" s="29">
        <v>33.520000000000003</v>
      </c>
      <c r="BB78" s="30">
        <v>2</v>
      </c>
      <c r="BC78" s="23"/>
      <c r="BD78" s="71"/>
      <c r="BE78" s="71"/>
      <c r="BF78" s="71"/>
      <c r="BG78" s="71"/>
      <c r="BH78" s="27">
        <v>52.11</v>
      </c>
      <c r="BI78" s="28">
        <v>2</v>
      </c>
      <c r="BJ78" s="28"/>
      <c r="BK78" s="71"/>
      <c r="BL78" s="71"/>
      <c r="BM78" s="71"/>
      <c r="BN78" s="71"/>
      <c r="BO78" s="29">
        <v>60.25</v>
      </c>
      <c r="BP78" s="30">
        <v>2</v>
      </c>
      <c r="BQ78" s="23"/>
      <c r="BR78" s="71"/>
      <c r="BS78" s="71"/>
      <c r="BT78" s="71"/>
      <c r="BU78" s="85"/>
      <c r="BV78" s="31">
        <f t="shared" ref="BV78:BW78" si="118">D78+K78+R78+Y78+AF78+AM78+AT78+BA78+BH78+BO78</f>
        <v>599.73</v>
      </c>
      <c r="BW78" s="32">
        <f t="shared" si="118"/>
        <v>20</v>
      </c>
      <c r="BX78" s="88"/>
    </row>
    <row r="79" spans="1:76" ht="16.5" x14ac:dyDescent="0.25">
      <c r="A79" s="75"/>
      <c r="B79" s="26" t="s">
        <v>226</v>
      </c>
      <c r="C79" s="26" t="s">
        <v>227</v>
      </c>
      <c r="D79" s="27">
        <v>55</v>
      </c>
      <c r="E79" s="28">
        <v>2</v>
      </c>
      <c r="F79" s="28"/>
      <c r="G79" s="71"/>
      <c r="H79" s="71"/>
      <c r="I79" s="71"/>
      <c r="J79" s="71"/>
      <c r="K79" s="29">
        <v>31</v>
      </c>
      <c r="L79" s="30">
        <v>2</v>
      </c>
      <c r="M79" s="23"/>
      <c r="N79" s="71"/>
      <c r="O79" s="71"/>
      <c r="P79" s="71"/>
      <c r="Q79" s="71"/>
      <c r="R79" s="27">
        <v>42.12</v>
      </c>
      <c r="S79" s="28">
        <v>2</v>
      </c>
      <c r="T79" s="27">
        <v>10.95</v>
      </c>
      <c r="U79" s="71"/>
      <c r="V79" s="71"/>
      <c r="W79" s="71"/>
      <c r="X79" s="71"/>
      <c r="Y79" s="29">
        <v>42</v>
      </c>
      <c r="Z79" s="30">
        <v>2</v>
      </c>
      <c r="AA79" s="29">
        <v>56.1</v>
      </c>
      <c r="AB79" s="71"/>
      <c r="AC79" s="71"/>
      <c r="AD79" s="71"/>
      <c r="AE79" s="71"/>
      <c r="AF79" s="27">
        <v>69.540000000000006</v>
      </c>
      <c r="AG79" s="28">
        <v>2</v>
      </c>
      <c r="AH79" s="28"/>
      <c r="AI79" s="71"/>
      <c r="AJ79" s="71"/>
      <c r="AK79" s="71"/>
      <c r="AL79" s="71"/>
      <c r="AM79" s="29">
        <v>27.76</v>
      </c>
      <c r="AN79" s="30">
        <v>2</v>
      </c>
      <c r="AO79" s="23"/>
      <c r="AP79" s="71"/>
      <c r="AQ79" s="71"/>
      <c r="AR79" s="71"/>
      <c r="AS79" s="71"/>
      <c r="AT79" s="27">
        <v>53.69</v>
      </c>
      <c r="AU79" s="28">
        <v>2</v>
      </c>
      <c r="AV79" s="28"/>
      <c r="AW79" s="71"/>
      <c r="AX79" s="71"/>
      <c r="AY79" s="71"/>
      <c r="AZ79" s="71"/>
      <c r="BA79" s="29">
        <v>47.27</v>
      </c>
      <c r="BB79" s="30">
        <v>2</v>
      </c>
      <c r="BC79" s="23"/>
      <c r="BD79" s="71"/>
      <c r="BE79" s="71"/>
      <c r="BF79" s="71"/>
      <c r="BG79" s="71"/>
      <c r="BH79" s="27">
        <v>36.020000000000003</v>
      </c>
      <c r="BI79" s="28">
        <v>2</v>
      </c>
      <c r="BJ79" s="28"/>
      <c r="BK79" s="71"/>
      <c r="BL79" s="71"/>
      <c r="BM79" s="71"/>
      <c r="BN79" s="71"/>
      <c r="BO79" s="29">
        <v>35.28</v>
      </c>
      <c r="BP79" s="30">
        <v>2</v>
      </c>
      <c r="BQ79" s="23"/>
      <c r="BR79" s="71"/>
      <c r="BS79" s="71"/>
      <c r="BT79" s="71"/>
      <c r="BU79" s="85"/>
      <c r="BV79" s="31">
        <f t="shared" ref="BV79:BW79" si="119">D79+K79+R79+Y79+AF79+AM79+AT79+BA79+BH79+BO79</f>
        <v>439.67999999999995</v>
      </c>
      <c r="BW79" s="32">
        <f t="shared" si="119"/>
        <v>20</v>
      </c>
      <c r="BX79" s="88"/>
    </row>
    <row r="80" spans="1:76" ht="16.5" x14ac:dyDescent="0.25">
      <c r="A80" s="75"/>
      <c r="B80" s="33"/>
      <c r="C80" s="33"/>
      <c r="D80" s="27"/>
      <c r="E80" s="28"/>
      <c r="F80" s="28"/>
      <c r="G80" s="71"/>
      <c r="H80" s="71"/>
      <c r="I80" s="71"/>
      <c r="J80" s="71"/>
      <c r="K80" s="29"/>
      <c r="L80" s="30"/>
      <c r="M80" s="23"/>
      <c r="N80" s="71"/>
      <c r="O80" s="71"/>
      <c r="P80" s="71"/>
      <c r="Q80" s="71"/>
      <c r="R80" s="27"/>
      <c r="S80" s="28"/>
      <c r="T80" s="27">
        <v>12.79</v>
      </c>
      <c r="U80" s="71"/>
      <c r="V80" s="71"/>
      <c r="W80" s="71"/>
      <c r="X80" s="71"/>
      <c r="Y80" s="29"/>
      <c r="Z80" s="36"/>
      <c r="AA80" s="23"/>
      <c r="AB80" s="71"/>
      <c r="AC80" s="71"/>
      <c r="AD80" s="71"/>
      <c r="AE80" s="71"/>
      <c r="AF80" s="27"/>
      <c r="AG80" s="28"/>
      <c r="AH80" s="28"/>
      <c r="AI80" s="71"/>
      <c r="AJ80" s="71"/>
      <c r="AK80" s="71"/>
      <c r="AL80" s="71"/>
      <c r="AM80" s="29"/>
      <c r="AN80" s="36"/>
      <c r="AO80" s="23"/>
      <c r="AP80" s="71"/>
      <c r="AQ80" s="71"/>
      <c r="AR80" s="71"/>
      <c r="AS80" s="71"/>
      <c r="AT80" s="27"/>
      <c r="AU80" s="28"/>
      <c r="AV80" s="28"/>
      <c r="AW80" s="71"/>
      <c r="AX80" s="71"/>
      <c r="AY80" s="71"/>
      <c r="AZ80" s="71"/>
      <c r="BA80" s="29"/>
      <c r="BB80" s="36"/>
      <c r="BC80" s="23"/>
      <c r="BD80" s="71"/>
      <c r="BE80" s="71"/>
      <c r="BF80" s="71"/>
      <c r="BG80" s="71"/>
      <c r="BH80" s="27"/>
      <c r="BI80" s="28"/>
      <c r="BJ80" s="28"/>
      <c r="BK80" s="71"/>
      <c r="BL80" s="71"/>
      <c r="BM80" s="71"/>
      <c r="BN80" s="71"/>
      <c r="BO80" s="29"/>
      <c r="BP80" s="36"/>
      <c r="BQ80" s="23"/>
      <c r="BR80" s="71"/>
      <c r="BS80" s="71"/>
      <c r="BT80" s="71"/>
      <c r="BU80" s="85"/>
      <c r="BV80" s="31"/>
      <c r="BW80" s="32"/>
      <c r="BX80" s="88"/>
    </row>
    <row r="81" spans="1:76" ht="16.5" x14ac:dyDescent="0.25">
      <c r="A81" s="76"/>
      <c r="B81" s="38"/>
      <c r="C81" s="39" t="s">
        <v>79</v>
      </c>
      <c r="D81" s="40">
        <f t="shared" ref="D81:E81" si="120">SUM(D69:D80)</f>
        <v>556.60000000000014</v>
      </c>
      <c r="E81" s="41">
        <f t="shared" si="120"/>
        <v>22</v>
      </c>
      <c r="F81" s="42"/>
      <c r="G81" s="72"/>
      <c r="H81" s="72"/>
      <c r="I81" s="72"/>
      <c r="J81" s="72"/>
      <c r="K81" s="43">
        <f t="shared" ref="K81:L81" si="121">SUM(K69:K80)</f>
        <v>473.04</v>
      </c>
      <c r="L81" s="44">
        <f t="shared" si="121"/>
        <v>22</v>
      </c>
      <c r="M81" s="45"/>
      <c r="N81" s="72"/>
      <c r="O81" s="72"/>
      <c r="P81" s="72"/>
      <c r="Q81" s="72"/>
      <c r="R81" s="40">
        <f t="shared" ref="R81:T81" si="122">SUM(R69:R80)</f>
        <v>477.96</v>
      </c>
      <c r="S81" s="41">
        <f t="shared" si="122"/>
        <v>22</v>
      </c>
      <c r="T81" s="57">
        <f t="shared" si="122"/>
        <v>142.04</v>
      </c>
      <c r="U81" s="72"/>
      <c r="V81" s="72"/>
      <c r="W81" s="72"/>
      <c r="X81" s="72"/>
      <c r="Y81" s="43">
        <f t="shared" ref="Y81:Z81" si="123">SUM(Y69:Y80)</f>
        <v>390.16999999999996</v>
      </c>
      <c r="Z81" s="44">
        <f t="shared" si="123"/>
        <v>22</v>
      </c>
      <c r="AA81" s="45"/>
      <c r="AB81" s="72"/>
      <c r="AC81" s="72"/>
      <c r="AD81" s="72"/>
      <c r="AE81" s="72"/>
      <c r="AF81" s="40">
        <f t="shared" ref="AF81:AG81" si="124">SUM(AF69:AF80)</f>
        <v>653.32999999999993</v>
      </c>
      <c r="AG81" s="41">
        <f t="shared" si="124"/>
        <v>22</v>
      </c>
      <c r="AH81" s="40">
        <f>AF81-349</f>
        <v>304.32999999999993</v>
      </c>
      <c r="AI81" s="72"/>
      <c r="AJ81" s="72"/>
      <c r="AK81" s="72"/>
      <c r="AL81" s="72"/>
      <c r="AM81" s="43">
        <f t="shared" ref="AM81:AN81" si="125">SUM(AM69:AM80)</f>
        <v>415.87</v>
      </c>
      <c r="AN81" s="44">
        <f t="shared" si="125"/>
        <v>22</v>
      </c>
      <c r="AO81" s="45">
        <v>20.13</v>
      </c>
      <c r="AP81" s="72"/>
      <c r="AQ81" s="72"/>
      <c r="AR81" s="72"/>
      <c r="AS81" s="72"/>
      <c r="AT81" s="40">
        <f t="shared" ref="AT81:AU81" si="126">SUM(AT69:AT80)</f>
        <v>546.82999999999993</v>
      </c>
      <c r="AU81" s="41">
        <f t="shared" si="126"/>
        <v>22</v>
      </c>
      <c r="AV81" s="42">
        <v>95</v>
      </c>
      <c r="AW81" s="72"/>
      <c r="AX81" s="72"/>
      <c r="AY81" s="72"/>
      <c r="AZ81" s="72"/>
      <c r="BA81" s="43">
        <f t="shared" ref="BA81:BB81" si="127">SUM(BA69:BA80)</f>
        <v>538.05999999999995</v>
      </c>
      <c r="BB81" s="44">
        <f t="shared" si="127"/>
        <v>22</v>
      </c>
      <c r="BC81" s="45"/>
      <c r="BD81" s="72"/>
      <c r="BE81" s="72"/>
      <c r="BF81" s="72"/>
      <c r="BG81" s="72"/>
      <c r="BH81" s="40">
        <f t="shared" ref="BH81:BI81" si="128">SUM(BH69:BH80)</f>
        <v>376.45</v>
      </c>
      <c r="BI81" s="41">
        <f t="shared" si="128"/>
        <v>22</v>
      </c>
      <c r="BJ81" s="42"/>
      <c r="BK81" s="72"/>
      <c r="BL81" s="72"/>
      <c r="BM81" s="72"/>
      <c r="BN81" s="72"/>
      <c r="BO81" s="43">
        <f t="shared" ref="BO81:BP81" si="129">SUM(BO69:BO80)</f>
        <v>420.03</v>
      </c>
      <c r="BP81" s="44">
        <f t="shared" si="129"/>
        <v>22</v>
      </c>
      <c r="BQ81" s="45" t="s">
        <v>228</v>
      </c>
      <c r="BR81" s="72"/>
      <c r="BS81" s="72"/>
      <c r="BT81" s="72"/>
      <c r="BU81" s="86"/>
      <c r="BV81" s="47">
        <f t="shared" ref="BV81:BW81" si="130">SUM(BV69:BV80)</f>
        <v>4848.34</v>
      </c>
      <c r="BW81" s="48">
        <f t="shared" si="130"/>
        <v>220</v>
      </c>
      <c r="BX81" s="89"/>
    </row>
    <row r="82" spans="1:76" ht="24.75" customHeight="1" x14ac:dyDescent="0.25">
      <c r="A82" s="58" t="s">
        <v>229</v>
      </c>
      <c r="B82" s="59"/>
      <c r="C82" s="59"/>
      <c r="D82" s="60">
        <f t="shared" ref="D82:E82" si="131">D81+D68+D55+D42+D29+D16</f>
        <v>3147.38</v>
      </c>
      <c r="E82" s="61">
        <f t="shared" si="131"/>
        <v>132</v>
      </c>
      <c r="F82" s="62"/>
      <c r="G82" s="62">
        <f t="shared" ref="G82:J82" si="132">SUM(G4:G80)</f>
        <v>18</v>
      </c>
      <c r="H82" s="62">
        <f t="shared" si="132"/>
        <v>2</v>
      </c>
      <c r="I82" s="62">
        <f t="shared" si="132"/>
        <v>0</v>
      </c>
      <c r="J82" s="62">
        <f t="shared" si="132"/>
        <v>20</v>
      </c>
      <c r="K82" s="63">
        <f t="shared" ref="K82:L82" si="133">K81+K68+K55+K42+K29+K16</f>
        <v>2891.8</v>
      </c>
      <c r="L82" s="64">
        <f t="shared" si="133"/>
        <v>136</v>
      </c>
      <c r="M82" s="65"/>
      <c r="N82" s="65">
        <f t="shared" ref="N82:Q82" si="134">SUM(N4:N80)</f>
        <v>18</v>
      </c>
      <c r="O82" s="65">
        <f t="shared" si="134"/>
        <v>2</v>
      </c>
      <c r="P82" s="65">
        <f t="shared" si="134"/>
        <v>1</v>
      </c>
      <c r="Q82" s="65">
        <f t="shared" si="134"/>
        <v>21</v>
      </c>
      <c r="R82" s="60">
        <f t="shared" ref="R82:T82" si="135">R81+R68+R55+R42+R29+R16</f>
        <v>2974.3399999999997</v>
      </c>
      <c r="S82" s="61">
        <f t="shared" si="135"/>
        <v>136</v>
      </c>
      <c r="T82" s="60">
        <f t="shared" si="135"/>
        <v>821.52</v>
      </c>
      <c r="U82" s="62">
        <f t="shared" ref="U82:X82" si="136">SUM(U4:U80)</f>
        <v>18</v>
      </c>
      <c r="V82" s="62">
        <f t="shared" si="136"/>
        <v>1</v>
      </c>
      <c r="W82" s="62">
        <f t="shared" si="136"/>
        <v>6</v>
      </c>
      <c r="X82" s="62">
        <f t="shared" si="136"/>
        <v>25</v>
      </c>
      <c r="Y82" s="63">
        <f t="shared" ref="Y82:Z82" si="137">Y81+Y68+Y55+Y42+Y29+Y16</f>
        <v>3000.15</v>
      </c>
      <c r="Z82" s="64">
        <f t="shared" si="137"/>
        <v>138</v>
      </c>
      <c r="AA82" s="65"/>
      <c r="AB82" s="65">
        <f t="shared" ref="AB82:AE82" si="138">SUM(AB4:AB80)</f>
        <v>18</v>
      </c>
      <c r="AC82" s="65">
        <f t="shared" si="138"/>
        <v>2</v>
      </c>
      <c r="AD82" s="65">
        <f t="shared" si="138"/>
        <v>1</v>
      </c>
      <c r="AE82" s="65">
        <f t="shared" si="138"/>
        <v>21</v>
      </c>
      <c r="AF82" s="60">
        <f t="shared" ref="AF82:AH82" si="139">AF81+AF68+AF55+AF42+AF29+AF16</f>
        <v>4461.8900000000003</v>
      </c>
      <c r="AG82" s="61">
        <f t="shared" si="139"/>
        <v>138</v>
      </c>
      <c r="AH82" s="61">
        <f t="shared" si="139"/>
        <v>2262.8899999999994</v>
      </c>
      <c r="AI82" s="62">
        <f t="shared" ref="AI82:AL82" si="140">SUM(AI4:AI80)</f>
        <v>18</v>
      </c>
      <c r="AJ82" s="62">
        <f t="shared" si="140"/>
        <v>2</v>
      </c>
      <c r="AK82" s="62">
        <f t="shared" si="140"/>
        <v>1</v>
      </c>
      <c r="AL82" s="62">
        <f t="shared" si="140"/>
        <v>21</v>
      </c>
      <c r="AM82" s="63">
        <f t="shared" ref="AM82:AN82" si="141">AM81+AM68+AM55+AM42+AM29+AM16</f>
        <v>3078.5299999999997</v>
      </c>
      <c r="AN82" s="64">
        <f t="shared" si="141"/>
        <v>116</v>
      </c>
      <c r="AO82" s="65"/>
      <c r="AP82" s="65">
        <f t="shared" ref="AP82:AS82" si="142">SUM(AP4:AP80)</f>
        <v>18</v>
      </c>
      <c r="AQ82" s="65">
        <f t="shared" si="142"/>
        <v>7</v>
      </c>
      <c r="AR82" s="65">
        <f t="shared" si="142"/>
        <v>1</v>
      </c>
      <c r="AS82" s="65">
        <f t="shared" si="142"/>
        <v>26</v>
      </c>
      <c r="AT82" s="60">
        <f t="shared" ref="AT82:AU82" si="143">AT81+AT68+AT55+AT42+AT29+AT16</f>
        <v>3269.88</v>
      </c>
      <c r="AU82" s="61">
        <f t="shared" si="143"/>
        <v>136</v>
      </c>
      <c r="AV82" s="62"/>
      <c r="AW82" s="62">
        <f t="shared" ref="AW82:AZ82" si="144">SUM(AW4:AW80)</f>
        <v>18</v>
      </c>
      <c r="AX82" s="62">
        <f t="shared" si="144"/>
        <v>6</v>
      </c>
      <c r="AY82" s="62">
        <f t="shared" si="144"/>
        <v>1</v>
      </c>
      <c r="AZ82" s="62">
        <f t="shared" si="144"/>
        <v>25</v>
      </c>
      <c r="BA82" s="63">
        <f t="shared" ref="BA82:BB82" si="145">BA81+BA68+BA55+BA42+BA29+BA16</f>
        <v>3170.4199999999992</v>
      </c>
      <c r="BB82" s="64">
        <f t="shared" si="145"/>
        <v>134</v>
      </c>
      <c r="BC82" s="65"/>
      <c r="BD82" s="65">
        <f t="shared" ref="BD82:BG82" si="146">SUM(BD4:BD80)</f>
        <v>18</v>
      </c>
      <c r="BE82" s="65">
        <f t="shared" si="146"/>
        <v>15</v>
      </c>
      <c r="BF82" s="65">
        <f t="shared" si="146"/>
        <v>0</v>
      </c>
      <c r="BG82" s="65">
        <f t="shared" si="146"/>
        <v>33</v>
      </c>
      <c r="BH82" s="60">
        <f t="shared" ref="BH82:BI82" si="147">BH81+BH68+BH55+BH42+BH29+BH16</f>
        <v>2420.2200000000003</v>
      </c>
      <c r="BI82" s="61">
        <f t="shared" si="147"/>
        <v>130</v>
      </c>
      <c r="BJ82" s="62"/>
      <c r="BK82" s="62">
        <f t="shared" ref="BK82:BN82" si="148">SUM(BK4:BK80)</f>
        <v>18</v>
      </c>
      <c r="BL82" s="62">
        <f t="shared" si="148"/>
        <v>0</v>
      </c>
      <c r="BM82" s="62">
        <f t="shared" si="148"/>
        <v>0</v>
      </c>
      <c r="BN82" s="62">
        <f t="shared" si="148"/>
        <v>18</v>
      </c>
      <c r="BO82" s="63">
        <f t="shared" ref="BO82:BP82" si="149">BO81+BO68+BO55+BO42+BO29+BO16</f>
        <v>2602.9</v>
      </c>
      <c r="BP82" s="64">
        <f t="shared" si="149"/>
        <v>128</v>
      </c>
      <c r="BQ82" s="65"/>
      <c r="BR82" s="65">
        <f t="shared" ref="BR82:BU82" si="150">SUM(BR4:BR80)</f>
        <v>18</v>
      </c>
      <c r="BS82" s="65">
        <f t="shared" si="150"/>
        <v>9</v>
      </c>
      <c r="BT82" s="65">
        <f t="shared" si="150"/>
        <v>0</v>
      </c>
      <c r="BU82" s="66">
        <f t="shared" si="150"/>
        <v>27</v>
      </c>
      <c r="BV82" s="67">
        <f t="shared" ref="BV82:BW82" si="151">BV16+BV29+BV42+BV55+BV68+BV81</f>
        <v>31017.510000000002</v>
      </c>
      <c r="BW82" s="68">
        <f t="shared" si="151"/>
        <v>1346</v>
      </c>
      <c r="BX82" s="69">
        <f>SUM(BX4:BX80)</f>
        <v>237</v>
      </c>
    </row>
    <row r="83" spans="1:76" ht="16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</row>
    <row r="84" spans="1:76" ht="16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</row>
    <row r="85" spans="1:76" ht="16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</row>
    <row r="86" spans="1:76" ht="16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</row>
    <row r="87" spans="1:76" ht="16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</row>
    <row r="88" spans="1:76" ht="16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</row>
    <row r="89" spans="1:76" ht="16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</row>
    <row r="90" spans="1:76" ht="16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</row>
    <row r="91" spans="1:76" ht="16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</row>
    <row r="92" spans="1:76" ht="16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</row>
    <row r="93" spans="1:76" ht="16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</row>
    <row r="94" spans="1:76" ht="16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 ht="16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</row>
    <row r="96" spans="1:76" ht="16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</row>
    <row r="97" spans="1:76" ht="16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</row>
    <row r="98" spans="1:76" ht="16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</row>
    <row r="99" spans="1:76" ht="16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</row>
    <row r="100" spans="1:76" ht="16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1:76" ht="16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1:76" ht="16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1:76" ht="16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1:76" ht="16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1:76" ht="16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1:76" ht="16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1:76" ht="16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1:76" ht="16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1:76" ht="16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1:76" ht="16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1:76" ht="16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1:76" ht="16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1:76" ht="16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1:76" ht="16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1:76" ht="16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1:76" ht="16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1:76" ht="16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1:76" ht="16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1:76" ht="16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1:76" ht="16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1:76" ht="16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1:76" ht="16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1:76" ht="16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1:76" ht="16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1:76" ht="16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1:76" ht="16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1:76" ht="16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1:76" ht="16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1:76" ht="16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1:76" ht="16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1:76" ht="16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1:76" ht="16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1:76" ht="16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1:76" ht="16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1:76" ht="16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1:76" ht="16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1:76" ht="16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1:76" ht="16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1:76" ht="16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1:76" ht="16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1:76" ht="16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1:76" ht="16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1:76" ht="16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1:76" ht="16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1:76" ht="16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1:76" ht="16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1:76" ht="16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1:76" ht="16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1:76" ht="16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1:76" ht="16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1:76" ht="16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1:76" ht="16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1:76" ht="16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1:76" ht="16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1:76" ht="16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1:76" ht="16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1:76" ht="16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1:76" ht="16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1:76" ht="16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1:76" ht="16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1:76" ht="16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1:76" ht="16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1:76" ht="16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1:76" ht="16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1:76" ht="16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1:76" ht="16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1:76" ht="16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1:76" ht="16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1:76" ht="16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1:76" ht="16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1:76" ht="16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1:76" ht="16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1:76" ht="16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1:76" ht="16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</row>
    <row r="175" spans="1:76" ht="16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1:76" ht="16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1:76" ht="16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</row>
    <row r="178" spans="1:76" ht="16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</row>
    <row r="179" spans="1:76" ht="16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</row>
    <row r="180" spans="1:76" ht="16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</row>
    <row r="181" spans="1:76" ht="16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</row>
    <row r="182" spans="1:76" ht="16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</row>
    <row r="183" spans="1:76" ht="16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</row>
    <row r="184" spans="1:76" ht="16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</row>
    <row r="185" spans="1:76" ht="16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</row>
    <row r="186" spans="1:76" ht="16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</row>
    <row r="187" spans="1:76" ht="16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</row>
    <row r="188" spans="1:76" ht="16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</row>
    <row r="189" spans="1:76" ht="16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</row>
    <row r="190" spans="1:76" ht="16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</row>
    <row r="191" spans="1:76" ht="16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</row>
    <row r="192" spans="1:76" ht="16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</row>
    <row r="193" spans="1:76" ht="16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</row>
    <row r="194" spans="1:76" ht="16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</row>
    <row r="195" spans="1:76" ht="16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</row>
    <row r="196" spans="1:76" ht="16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</row>
    <row r="197" spans="1:76" ht="16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</row>
    <row r="198" spans="1:76" ht="16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</row>
    <row r="199" spans="1:76" ht="16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</row>
    <row r="200" spans="1:76" ht="16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</row>
    <row r="201" spans="1:76" ht="16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</row>
    <row r="202" spans="1:76" ht="16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</row>
    <row r="203" spans="1:76" ht="16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</row>
    <row r="204" spans="1:76" ht="16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</row>
    <row r="205" spans="1:76" ht="16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</row>
    <row r="206" spans="1:76" ht="16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</row>
    <row r="207" spans="1:76" ht="16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</row>
    <row r="208" spans="1:76" ht="16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</row>
    <row r="209" spans="1:76" ht="16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</row>
    <row r="210" spans="1:76" ht="16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</row>
    <row r="211" spans="1:76" ht="16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</row>
    <row r="212" spans="1:76" ht="16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</row>
    <row r="213" spans="1:76" ht="16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</row>
    <row r="214" spans="1:76" ht="16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</row>
    <row r="215" spans="1:76" ht="16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</row>
    <row r="216" spans="1:76" ht="16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</row>
    <row r="217" spans="1:76" ht="16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</row>
    <row r="218" spans="1:76" ht="16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</row>
    <row r="219" spans="1:76" ht="16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</row>
    <row r="220" spans="1:76" ht="16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</row>
    <row r="221" spans="1:76" ht="16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</row>
    <row r="222" spans="1:76" ht="16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</row>
    <row r="223" spans="1:76" ht="16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</row>
    <row r="224" spans="1:76" ht="16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</row>
    <row r="225" spans="1:76" ht="16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</row>
    <row r="226" spans="1:76" ht="16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</row>
    <row r="227" spans="1:76" ht="16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</row>
    <row r="228" spans="1:76" ht="16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</row>
    <row r="229" spans="1:76" ht="16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</row>
    <row r="230" spans="1:76" ht="16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</row>
    <row r="231" spans="1:76" ht="16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</row>
    <row r="232" spans="1:76" ht="16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</row>
    <row r="233" spans="1:76" ht="16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</row>
    <row r="234" spans="1:76" ht="16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</row>
    <row r="235" spans="1:76" ht="16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</row>
    <row r="236" spans="1:76" ht="16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</row>
    <row r="237" spans="1:76" ht="16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</row>
    <row r="238" spans="1:76" ht="16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</row>
    <row r="239" spans="1:76" ht="16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</row>
    <row r="240" spans="1:76" ht="16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</row>
    <row r="241" spans="1:76" ht="16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</row>
    <row r="242" spans="1:76" ht="16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</row>
    <row r="243" spans="1:76" ht="16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</row>
    <row r="244" spans="1:76" ht="16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</row>
    <row r="245" spans="1:76" ht="16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</row>
    <row r="246" spans="1:76" ht="16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</row>
    <row r="247" spans="1:76" ht="16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</row>
    <row r="248" spans="1:76" ht="16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</row>
    <row r="249" spans="1:76" ht="16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</row>
    <row r="250" spans="1:76" ht="16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</row>
    <row r="251" spans="1:76" ht="16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</row>
    <row r="252" spans="1:76" ht="16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</row>
    <row r="253" spans="1:76" ht="16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</row>
    <row r="254" spans="1:76" ht="16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</row>
    <row r="255" spans="1:76" ht="16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</row>
    <row r="256" spans="1:76" ht="16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</row>
    <row r="257" spans="1:76" ht="16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</row>
    <row r="258" spans="1:76" ht="16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</row>
    <row r="259" spans="1:76" ht="16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</row>
    <row r="260" spans="1:76" ht="16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</row>
    <row r="261" spans="1:76" ht="16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</row>
    <row r="262" spans="1:76" ht="16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</row>
    <row r="263" spans="1:76" ht="16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</row>
    <row r="264" spans="1:76" ht="16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</row>
    <row r="265" spans="1:76" ht="16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</row>
    <row r="266" spans="1:76" ht="16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</row>
    <row r="267" spans="1:76" ht="16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</row>
    <row r="268" spans="1:76" ht="16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</row>
    <row r="269" spans="1:76" ht="16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</row>
    <row r="270" spans="1:76" ht="16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</row>
    <row r="271" spans="1:76" ht="16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</row>
    <row r="272" spans="1:76" ht="16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</row>
    <row r="273" spans="1:76" ht="16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</row>
    <row r="274" spans="1:76" ht="16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</row>
    <row r="275" spans="1:76" ht="16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</row>
    <row r="276" spans="1:76" ht="16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</row>
    <row r="277" spans="1:76" ht="16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</row>
    <row r="278" spans="1:76" ht="16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</row>
    <row r="279" spans="1:76" ht="16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</row>
    <row r="280" spans="1:76" ht="16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</row>
    <row r="281" spans="1:76" ht="16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</row>
    <row r="282" spans="1:76" ht="16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</row>
    <row r="283" spans="1:76" ht="16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</row>
    <row r="284" spans="1:76" ht="16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</row>
    <row r="285" spans="1:76" ht="16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</row>
    <row r="286" spans="1:76" ht="16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</row>
    <row r="287" spans="1:76" ht="16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</row>
    <row r="288" spans="1:76" ht="16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</row>
    <row r="289" spans="1:76" ht="16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</row>
    <row r="290" spans="1:76" ht="16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</row>
    <row r="291" spans="1:76" ht="16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</row>
    <row r="292" spans="1:76" ht="16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</row>
    <row r="293" spans="1:76" ht="16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</row>
    <row r="294" spans="1:76" ht="16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</row>
    <row r="295" spans="1:76" ht="16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</row>
    <row r="296" spans="1:76" ht="16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</row>
    <row r="297" spans="1:76" ht="16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</row>
    <row r="298" spans="1:76" ht="16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</row>
    <row r="299" spans="1:76" ht="16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</row>
    <row r="300" spans="1:76" ht="16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</row>
    <row r="301" spans="1:76" ht="16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</row>
    <row r="302" spans="1:76" ht="16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</row>
    <row r="303" spans="1:76" ht="16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</row>
    <row r="304" spans="1:76" ht="16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</row>
    <row r="305" spans="1:76" ht="16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</row>
    <row r="306" spans="1:76" ht="16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</row>
    <row r="307" spans="1:76" ht="16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</row>
    <row r="308" spans="1:76" ht="16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</row>
    <row r="309" spans="1:76" ht="16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</row>
    <row r="310" spans="1:76" ht="16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</row>
    <row r="311" spans="1:76" ht="16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</row>
    <row r="312" spans="1:76" ht="16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</row>
    <row r="313" spans="1:76" ht="16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</row>
    <row r="314" spans="1:76" ht="16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</row>
    <row r="315" spans="1:76" ht="16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</row>
    <row r="316" spans="1:76" ht="16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</row>
    <row r="317" spans="1:76" ht="16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</row>
    <row r="318" spans="1:76" ht="16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</row>
    <row r="319" spans="1:76" ht="16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</row>
    <row r="320" spans="1:76" ht="16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</row>
    <row r="321" spans="1:76" ht="16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</row>
    <row r="322" spans="1:76" ht="16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</row>
    <row r="323" spans="1:76" ht="16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</row>
    <row r="324" spans="1:76" ht="16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</row>
    <row r="325" spans="1:76" ht="16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</row>
    <row r="326" spans="1:76" ht="16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</row>
    <row r="327" spans="1:76" ht="16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</row>
    <row r="328" spans="1:76" ht="16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</row>
    <row r="329" spans="1:76" ht="16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</row>
    <row r="330" spans="1:76" ht="16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</row>
    <row r="331" spans="1:76" ht="16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</row>
    <row r="332" spans="1:76" ht="16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</row>
    <row r="333" spans="1:76" ht="16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</row>
    <row r="334" spans="1:76" ht="16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</row>
    <row r="335" spans="1:76" ht="16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</row>
    <row r="336" spans="1:76" ht="16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</row>
    <row r="337" spans="1:76" ht="16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</row>
    <row r="338" spans="1:76" ht="16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</row>
    <row r="339" spans="1:76" ht="16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</row>
    <row r="340" spans="1:76" ht="16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</row>
    <row r="341" spans="1:76" ht="16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</row>
    <row r="342" spans="1:76" ht="16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</row>
    <row r="343" spans="1:76" ht="16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</row>
    <row r="344" spans="1:76" ht="16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</row>
    <row r="345" spans="1:76" ht="16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</row>
    <row r="346" spans="1:76" ht="16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</row>
    <row r="347" spans="1:76" ht="16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</row>
    <row r="348" spans="1:76" ht="16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</row>
    <row r="349" spans="1:76" ht="16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</row>
    <row r="350" spans="1:76" ht="16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</row>
    <row r="351" spans="1:76" ht="16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</row>
    <row r="352" spans="1:76" ht="16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</row>
    <row r="353" spans="1:76" ht="16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</row>
    <row r="354" spans="1:76" ht="16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</row>
    <row r="355" spans="1:76" ht="16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</row>
    <row r="356" spans="1:76" ht="16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</row>
    <row r="357" spans="1:76" ht="16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</row>
    <row r="358" spans="1:76" ht="16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</row>
    <row r="359" spans="1:76" ht="16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</row>
    <row r="360" spans="1:76" ht="16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</row>
    <row r="361" spans="1:76" ht="16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</row>
    <row r="362" spans="1:76" ht="16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</row>
    <row r="363" spans="1:76" ht="16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</row>
    <row r="364" spans="1:76" ht="16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</row>
    <row r="365" spans="1:76" ht="16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</row>
    <row r="366" spans="1:76" ht="16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</row>
    <row r="367" spans="1:76" ht="16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</row>
    <row r="368" spans="1:76" ht="16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</row>
    <row r="369" spans="1:76" ht="16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</row>
    <row r="370" spans="1:76" ht="16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</row>
    <row r="371" spans="1:76" ht="16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</row>
    <row r="372" spans="1:76" ht="16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</row>
    <row r="373" spans="1:76" ht="16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</row>
    <row r="374" spans="1:76" ht="16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</row>
    <row r="375" spans="1:76" ht="16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</row>
    <row r="376" spans="1:76" ht="16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</row>
    <row r="377" spans="1:76" ht="16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</row>
    <row r="378" spans="1:76" ht="16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</row>
    <row r="379" spans="1:76" ht="16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</row>
    <row r="380" spans="1:76" ht="16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</row>
    <row r="381" spans="1:76" ht="16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</row>
    <row r="382" spans="1:76" ht="16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</row>
    <row r="383" spans="1:76" ht="16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</row>
    <row r="384" spans="1:76" ht="16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</row>
    <row r="385" spans="1:76" ht="16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</row>
    <row r="386" spans="1:76" ht="16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</row>
    <row r="387" spans="1:76" ht="16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</row>
    <row r="388" spans="1:76" ht="16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</row>
    <row r="389" spans="1:76" ht="16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</row>
    <row r="390" spans="1:76" ht="16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</row>
    <row r="391" spans="1:76" ht="16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</row>
    <row r="392" spans="1:76" ht="16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</row>
    <row r="393" spans="1:76" ht="16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</row>
    <row r="394" spans="1:76" ht="16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</row>
    <row r="395" spans="1:76" ht="16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</row>
    <row r="396" spans="1:76" ht="16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</row>
    <row r="397" spans="1:76" ht="16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</row>
    <row r="398" spans="1:76" ht="16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</row>
    <row r="399" spans="1:76" ht="16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</row>
    <row r="400" spans="1:76" ht="16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</row>
    <row r="401" spans="1:76" ht="16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</row>
    <row r="402" spans="1:76" ht="16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</row>
    <row r="403" spans="1:76" ht="16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</row>
    <row r="404" spans="1:76" ht="16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</row>
    <row r="405" spans="1:76" ht="16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</row>
    <row r="406" spans="1:76" ht="16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</row>
    <row r="407" spans="1:76" ht="16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</row>
    <row r="408" spans="1:76" ht="16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</row>
    <row r="409" spans="1:76" ht="16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</row>
    <row r="410" spans="1:76" ht="16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</row>
    <row r="411" spans="1:76" ht="16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</row>
    <row r="412" spans="1:76" ht="16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</row>
    <row r="413" spans="1:76" ht="16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</row>
    <row r="414" spans="1:76" ht="16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</row>
    <row r="415" spans="1:76" ht="16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</row>
    <row r="416" spans="1:76" ht="16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</row>
    <row r="417" spans="1:76" ht="16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</row>
    <row r="418" spans="1:76" ht="16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</row>
    <row r="419" spans="1:76" ht="16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</row>
    <row r="420" spans="1:76" ht="16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</row>
    <row r="421" spans="1:76" ht="16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</row>
    <row r="422" spans="1:76" ht="16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</row>
    <row r="423" spans="1:76" ht="16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</row>
    <row r="424" spans="1:76" ht="16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</row>
    <row r="425" spans="1:76" ht="16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</row>
    <row r="426" spans="1:76" ht="16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</row>
    <row r="427" spans="1:76" ht="16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</row>
    <row r="428" spans="1:76" ht="16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</row>
    <row r="429" spans="1:76" ht="16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</row>
    <row r="430" spans="1:76" ht="16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</row>
    <row r="431" spans="1:76" ht="16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</row>
    <row r="432" spans="1:76" ht="16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</row>
    <row r="433" spans="1:76" ht="16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</row>
    <row r="434" spans="1:76" ht="16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</row>
    <row r="435" spans="1:76" ht="16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</row>
    <row r="436" spans="1:76" ht="16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</row>
    <row r="437" spans="1:76" ht="16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</row>
    <row r="438" spans="1:76" ht="16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</row>
    <row r="439" spans="1:76" ht="16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</row>
    <row r="440" spans="1:76" ht="16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</row>
    <row r="441" spans="1:76" ht="16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</row>
    <row r="442" spans="1:76" ht="16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</row>
    <row r="443" spans="1:76" ht="16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</row>
    <row r="444" spans="1:76" ht="16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</row>
    <row r="445" spans="1:76" ht="16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</row>
    <row r="446" spans="1:76" ht="16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</row>
    <row r="447" spans="1:76" ht="16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</row>
    <row r="448" spans="1:76" ht="16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</row>
    <row r="449" spans="1:76" ht="16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</row>
    <row r="450" spans="1:76" ht="16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</row>
    <row r="451" spans="1:76" ht="16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</row>
    <row r="452" spans="1:76" ht="16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</row>
    <row r="453" spans="1:76" ht="16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</row>
    <row r="454" spans="1:76" ht="16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</row>
    <row r="455" spans="1:76" ht="16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</row>
    <row r="456" spans="1:76" ht="16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</row>
    <row r="457" spans="1:76" ht="16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</row>
    <row r="458" spans="1:76" ht="16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</row>
    <row r="459" spans="1:76" ht="16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</row>
    <row r="460" spans="1:76" ht="16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</row>
    <row r="461" spans="1:76" ht="16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</row>
    <row r="462" spans="1:76" ht="16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</row>
    <row r="463" spans="1:76" ht="16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</row>
    <row r="464" spans="1:76" ht="16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</row>
    <row r="465" spans="1:76" ht="16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</row>
    <row r="466" spans="1:76" ht="16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</row>
    <row r="467" spans="1:76" ht="16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</row>
    <row r="468" spans="1:76" ht="16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</row>
    <row r="469" spans="1:76" ht="16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</row>
    <row r="470" spans="1:76" ht="16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</row>
    <row r="471" spans="1:76" ht="16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</row>
    <row r="472" spans="1:76" ht="16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</row>
    <row r="473" spans="1:76" ht="16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</row>
    <row r="474" spans="1:76" ht="16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</row>
    <row r="475" spans="1:76" ht="16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</row>
    <row r="476" spans="1:76" ht="16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</row>
    <row r="477" spans="1:76" ht="16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</row>
    <row r="478" spans="1:76" ht="16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</row>
    <row r="479" spans="1:76" ht="16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</row>
    <row r="480" spans="1:76" ht="16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</row>
    <row r="481" spans="1:76" ht="16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</row>
    <row r="482" spans="1:76" ht="16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</row>
    <row r="483" spans="1:76" ht="16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</row>
    <row r="484" spans="1:76" ht="16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</row>
    <row r="485" spans="1:76" ht="16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</row>
    <row r="486" spans="1:76" ht="16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</row>
    <row r="487" spans="1:76" ht="16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</row>
    <row r="488" spans="1:76" ht="16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</row>
    <row r="489" spans="1:76" ht="16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</row>
    <row r="490" spans="1:76" ht="16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</row>
    <row r="491" spans="1:76" ht="16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</row>
    <row r="492" spans="1:76" ht="16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</row>
    <row r="493" spans="1:76" ht="16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</row>
    <row r="494" spans="1:76" ht="16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</row>
    <row r="495" spans="1:76" ht="16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</row>
    <row r="496" spans="1:76" ht="16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</row>
    <row r="497" spans="1:76" ht="16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</row>
    <row r="498" spans="1:76" ht="16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</row>
    <row r="499" spans="1:76" ht="16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</row>
    <row r="500" spans="1:76" ht="16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</row>
    <row r="501" spans="1:76" ht="16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</row>
    <row r="502" spans="1:76" ht="16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</row>
    <row r="503" spans="1:76" ht="16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</row>
    <row r="504" spans="1:76" ht="16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</row>
    <row r="505" spans="1:76" ht="16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</row>
    <row r="506" spans="1:76" ht="16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</row>
    <row r="507" spans="1:76" ht="16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</row>
    <row r="508" spans="1:76" ht="16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</row>
    <row r="509" spans="1:76" ht="16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</row>
    <row r="510" spans="1:76" ht="16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</row>
    <row r="511" spans="1:76" ht="16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</row>
    <row r="512" spans="1:76" ht="16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</row>
    <row r="513" spans="1:76" ht="16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</row>
    <row r="514" spans="1:76" ht="16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</row>
    <row r="515" spans="1:76" ht="16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</row>
    <row r="516" spans="1:76" ht="16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</row>
    <row r="517" spans="1:76" ht="16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</row>
    <row r="518" spans="1:76" ht="16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</row>
    <row r="519" spans="1:76" ht="16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</row>
    <row r="520" spans="1:76" ht="16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</row>
    <row r="521" spans="1:76" ht="16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</row>
    <row r="522" spans="1:76" ht="16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</row>
    <row r="523" spans="1:76" ht="16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</row>
    <row r="524" spans="1:76" ht="16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</row>
    <row r="525" spans="1:76" ht="16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</row>
    <row r="526" spans="1:76" ht="16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</row>
    <row r="527" spans="1:76" ht="16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</row>
    <row r="528" spans="1:76" ht="16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</row>
    <row r="529" spans="1:76" ht="16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</row>
    <row r="530" spans="1:76" ht="16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</row>
    <row r="531" spans="1:76" ht="16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</row>
    <row r="532" spans="1:76" ht="16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</row>
    <row r="533" spans="1:76" ht="16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</row>
    <row r="534" spans="1:76" ht="16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</row>
    <row r="535" spans="1:76" ht="16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</row>
    <row r="536" spans="1:76" ht="16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</row>
    <row r="537" spans="1:76" ht="16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</row>
    <row r="538" spans="1:76" ht="16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</row>
    <row r="539" spans="1:76" ht="16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</row>
    <row r="540" spans="1:76" ht="16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</row>
    <row r="541" spans="1:76" ht="16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</row>
    <row r="542" spans="1:76" ht="16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</row>
    <row r="543" spans="1:76" ht="16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</row>
    <row r="544" spans="1:76" ht="16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</row>
    <row r="545" spans="1:76" ht="16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</row>
    <row r="546" spans="1:76" ht="16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</row>
    <row r="547" spans="1:76" ht="16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</row>
    <row r="548" spans="1:76" ht="16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</row>
    <row r="549" spans="1:76" ht="16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</row>
    <row r="550" spans="1:76" ht="16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</row>
    <row r="551" spans="1:76" ht="16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</row>
    <row r="552" spans="1:76" ht="16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</row>
    <row r="553" spans="1:76" ht="16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</row>
    <row r="554" spans="1:76" ht="16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</row>
    <row r="555" spans="1:76" ht="16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</row>
    <row r="556" spans="1:76" ht="16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</row>
    <row r="557" spans="1:76" ht="16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</row>
    <row r="558" spans="1:76" ht="16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</row>
    <row r="559" spans="1:76" ht="16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</row>
    <row r="560" spans="1:76" ht="16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</row>
    <row r="561" spans="1:76" ht="16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</row>
    <row r="562" spans="1:76" ht="16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</row>
    <row r="563" spans="1:76" ht="16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</row>
    <row r="564" spans="1:76" ht="16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</row>
    <row r="565" spans="1:76" ht="16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</row>
    <row r="566" spans="1:76" ht="16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</row>
    <row r="567" spans="1:76" ht="16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</row>
    <row r="568" spans="1:76" ht="16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</row>
    <row r="569" spans="1:76" ht="16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</row>
    <row r="570" spans="1:76" ht="16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</row>
    <row r="571" spans="1:76" ht="16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</row>
    <row r="572" spans="1:76" ht="16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</row>
    <row r="573" spans="1:76" ht="16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</row>
    <row r="574" spans="1:76" ht="16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</row>
    <row r="575" spans="1:76" ht="16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</row>
    <row r="576" spans="1:76" ht="16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</row>
    <row r="577" spans="1:76" ht="16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</row>
    <row r="578" spans="1:76" ht="16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</row>
    <row r="579" spans="1:76" ht="16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</row>
    <row r="580" spans="1:76" ht="16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</row>
    <row r="581" spans="1:76" ht="16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</row>
    <row r="582" spans="1:76" ht="16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</row>
    <row r="583" spans="1:76" ht="16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</row>
    <row r="584" spans="1:76" ht="16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</row>
    <row r="585" spans="1:76" ht="16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</row>
    <row r="586" spans="1:76" ht="16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</row>
    <row r="587" spans="1:76" ht="16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</row>
    <row r="588" spans="1:76" ht="16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</row>
    <row r="589" spans="1:76" ht="16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</row>
    <row r="590" spans="1:76" ht="16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</row>
    <row r="591" spans="1:76" ht="16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</row>
    <row r="592" spans="1:76" ht="16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</row>
    <row r="593" spans="1:76" ht="16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</row>
    <row r="594" spans="1:76" ht="16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</row>
    <row r="595" spans="1:76" ht="16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</row>
    <row r="596" spans="1:76" ht="16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</row>
    <row r="597" spans="1:76" ht="16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</row>
    <row r="598" spans="1:76" ht="16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</row>
    <row r="599" spans="1:76" ht="16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</row>
    <row r="600" spans="1:76" ht="16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</row>
    <row r="601" spans="1:76" ht="16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</row>
    <row r="602" spans="1:76" ht="16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</row>
    <row r="603" spans="1:76" ht="16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</row>
    <row r="604" spans="1:76" ht="16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</row>
    <row r="605" spans="1:76" ht="16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</row>
    <row r="606" spans="1:76" ht="16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</row>
    <row r="607" spans="1:76" ht="16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</row>
    <row r="608" spans="1:76" ht="16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</row>
    <row r="609" spans="1:76" ht="16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</row>
    <row r="610" spans="1:76" ht="16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</row>
    <row r="611" spans="1:76" ht="16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</row>
    <row r="612" spans="1:76" ht="16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</row>
    <row r="613" spans="1:76" ht="16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</row>
    <row r="614" spans="1:76" ht="16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</row>
    <row r="615" spans="1:76" ht="16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</row>
    <row r="616" spans="1:76" ht="16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</row>
    <row r="617" spans="1:76" ht="16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</row>
    <row r="618" spans="1:76" ht="16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</row>
    <row r="619" spans="1:76" ht="16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</row>
    <row r="620" spans="1:76" ht="16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</row>
    <row r="621" spans="1:76" ht="16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</row>
    <row r="622" spans="1:76" ht="16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</row>
    <row r="623" spans="1:76" ht="16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</row>
    <row r="624" spans="1:76" ht="16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</row>
    <row r="625" spans="1:76" ht="16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</row>
    <row r="626" spans="1:76" ht="16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</row>
    <row r="627" spans="1:76" ht="16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</row>
    <row r="628" spans="1:76" ht="16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</row>
    <row r="629" spans="1:76" ht="16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</row>
    <row r="630" spans="1:76" ht="16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</row>
    <row r="631" spans="1:76" ht="16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</row>
    <row r="632" spans="1:76" ht="16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</row>
    <row r="633" spans="1:76" ht="16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</row>
    <row r="634" spans="1:76" ht="16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</row>
    <row r="635" spans="1:76" ht="16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</row>
    <row r="636" spans="1:76" ht="16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</row>
    <row r="637" spans="1:76" ht="16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</row>
    <row r="638" spans="1:76" ht="16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</row>
    <row r="639" spans="1:76" ht="16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</row>
    <row r="640" spans="1:76" ht="16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</row>
    <row r="641" spans="1:76" ht="16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</row>
    <row r="642" spans="1:76" ht="16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</row>
    <row r="643" spans="1:76" ht="16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</row>
    <row r="644" spans="1:76" ht="16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</row>
    <row r="645" spans="1:76" ht="16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</row>
    <row r="646" spans="1:76" ht="16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</row>
    <row r="647" spans="1:76" ht="16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</row>
    <row r="648" spans="1:76" ht="16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</row>
    <row r="649" spans="1:76" ht="16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</row>
    <row r="650" spans="1:76" ht="16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</row>
    <row r="651" spans="1:76" ht="16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</row>
    <row r="652" spans="1:76" ht="16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</row>
    <row r="653" spans="1:76" ht="16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</row>
    <row r="654" spans="1:76" ht="16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</row>
    <row r="655" spans="1:76" ht="16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</row>
    <row r="656" spans="1:76" ht="16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</row>
    <row r="657" spans="1:76" ht="16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</row>
    <row r="658" spans="1:76" ht="16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</row>
    <row r="659" spans="1:76" ht="16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</row>
    <row r="660" spans="1:76" ht="16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</row>
    <row r="661" spans="1:76" ht="16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</row>
    <row r="662" spans="1:76" ht="16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</row>
    <row r="663" spans="1:76" ht="16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</row>
    <row r="664" spans="1:76" ht="16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</row>
    <row r="665" spans="1:76" ht="16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</row>
    <row r="666" spans="1:76" ht="16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</row>
    <row r="667" spans="1:76" ht="16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</row>
    <row r="668" spans="1:76" ht="16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</row>
    <row r="669" spans="1:76" ht="16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</row>
    <row r="670" spans="1:76" ht="16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</row>
    <row r="671" spans="1:76" ht="16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</row>
    <row r="672" spans="1:76" ht="16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</row>
    <row r="673" spans="1:76" ht="16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</row>
    <row r="674" spans="1:76" ht="16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</row>
    <row r="675" spans="1:76" ht="16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</row>
    <row r="676" spans="1:76" ht="16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</row>
    <row r="677" spans="1:76" ht="16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</row>
    <row r="678" spans="1:76" ht="16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</row>
    <row r="679" spans="1:76" ht="16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</row>
    <row r="680" spans="1:76" ht="16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</row>
    <row r="681" spans="1:76" ht="16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</row>
    <row r="682" spans="1:76" ht="16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</row>
    <row r="683" spans="1:76" ht="16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</row>
    <row r="684" spans="1:76" ht="16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</row>
    <row r="685" spans="1:76" ht="16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</row>
    <row r="686" spans="1:76" ht="16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</row>
    <row r="687" spans="1:76" ht="16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</row>
    <row r="688" spans="1:76" ht="16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</row>
    <row r="689" spans="1:76" ht="16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</row>
    <row r="690" spans="1:76" ht="16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</row>
    <row r="691" spans="1:76" ht="16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</row>
    <row r="692" spans="1:76" ht="16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</row>
    <row r="693" spans="1:76" ht="16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</row>
    <row r="694" spans="1:76" ht="16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</row>
    <row r="695" spans="1:76" ht="16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</row>
    <row r="696" spans="1:76" ht="16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</row>
    <row r="697" spans="1:76" ht="16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</row>
    <row r="698" spans="1:76" ht="16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</row>
    <row r="699" spans="1:76" ht="16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</row>
    <row r="700" spans="1:76" ht="16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</row>
    <row r="701" spans="1:76" ht="16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</row>
    <row r="702" spans="1:76" ht="16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</row>
    <row r="703" spans="1:76" ht="16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</row>
    <row r="704" spans="1:76" ht="16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</row>
    <row r="705" spans="1:76" ht="16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</row>
    <row r="706" spans="1:76" ht="16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</row>
    <row r="707" spans="1:76" ht="16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</row>
    <row r="708" spans="1:76" ht="16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</row>
    <row r="709" spans="1:76" ht="16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</row>
    <row r="710" spans="1:76" ht="16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</row>
    <row r="711" spans="1:76" ht="16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</row>
    <row r="712" spans="1:76" ht="16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</row>
    <row r="713" spans="1:76" ht="16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</row>
    <row r="714" spans="1:76" ht="16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</row>
    <row r="715" spans="1:76" ht="16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</row>
    <row r="716" spans="1:76" ht="16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</row>
    <row r="717" spans="1:76" ht="16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</row>
    <row r="718" spans="1:76" ht="16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</row>
    <row r="719" spans="1:76" ht="16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</row>
    <row r="720" spans="1:76" ht="16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</row>
    <row r="721" spans="1:76" ht="16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</row>
    <row r="722" spans="1:76" ht="16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</row>
    <row r="723" spans="1:76" ht="16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</row>
    <row r="724" spans="1:76" ht="16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</row>
    <row r="725" spans="1:76" ht="16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</row>
    <row r="726" spans="1:76" ht="16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</row>
    <row r="727" spans="1:76" ht="16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</row>
    <row r="728" spans="1:76" ht="16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</row>
    <row r="729" spans="1:76" ht="16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</row>
    <row r="730" spans="1:76" ht="16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</row>
    <row r="731" spans="1:76" ht="16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</row>
    <row r="732" spans="1:76" ht="16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</row>
    <row r="733" spans="1:76" ht="16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</row>
    <row r="734" spans="1:76" ht="16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</row>
    <row r="735" spans="1:76" ht="16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</row>
    <row r="736" spans="1:76" ht="16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</row>
    <row r="737" spans="1:76" ht="16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</row>
    <row r="738" spans="1:76" ht="16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</row>
    <row r="739" spans="1:76" ht="16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</row>
    <row r="740" spans="1:76" ht="16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</row>
    <row r="741" spans="1:76" ht="16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</row>
    <row r="742" spans="1:76" ht="16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</row>
    <row r="743" spans="1:76" ht="16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</row>
    <row r="744" spans="1:76" ht="16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</row>
    <row r="745" spans="1:76" ht="16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</row>
    <row r="746" spans="1:76" ht="16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</row>
    <row r="747" spans="1:76" ht="16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</row>
    <row r="748" spans="1:76" ht="16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</row>
    <row r="749" spans="1:76" ht="16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</row>
    <row r="750" spans="1:76" ht="16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</row>
    <row r="751" spans="1:76" ht="16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</row>
    <row r="752" spans="1:76" ht="16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</row>
    <row r="753" spans="1:76" ht="16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</row>
    <row r="754" spans="1:76" ht="16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</row>
    <row r="755" spans="1:76" ht="16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</row>
    <row r="756" spans="1:76" ht="16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</row>
    <row r="757" spans="1:76" ht="16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</row>
    <row r="758" spans="1:76" ht="16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</row>
    <row r="759" spans="1:76" ht="16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</row>
    <row r="760" spans="1:76" ht="16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</row>
    <row r="761" spans="1:76" ht="16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</row>
    <row r="762" spans="1:76" ht="16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</row>
    <row r="763" spans="1:76" ht="16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</row>
    <row r="764" spans="1:76" ht="16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</row>
    <row r="765" spans="1:76" ht="16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</row>
    <row r="766" spans="1:76" ht="16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</row>
    <row r="767" spans="1:76" ht="16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</row>
    <row r="768" spans="1:76" ht="16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</row>
    <row r="769" spans="1:76" ht="16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</row>
    <row r="770" spans="1:76" ht="16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</row>
    <row r="771" spans="1:76" ht="16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</row>
    <row r="772" spans="1:76" ht="16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</row>
    <row r="773" spans="1:76" ht="16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</row>
    <row r="774" spans="1:76" ht="16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</row>
    <row r="775" spans="1:76" ht="16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</row>
    <row r="776" spans="1:76" ht="16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</row>
    <row r="777" spans="1:76" ht="16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</row>
    <row r="778" spans="1:76" ht="16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</row>
    <row r="779" spans="1:76" ht="16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</row>
    <row r="780" spans="1:76" ht="16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</row>
    <row r="781" spans="1:76" ht="16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</row>
    <row r="782" spans="1:76" ht="16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</row>
    <row r="783" spans="1:76" ht="16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</row>
    <row r="784" spans="1:76" ht="16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</row>
    <row r="785" spans="1:76" ht="16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</row>
    <row r="786" spans="1:76" ht="16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</row>
    <row r="787" spans="1:76" ht="16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</row>
    <row r="788" spans="1:76" ht="16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</row>
    <row r="789" spans="1:76" ht="16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</row>
    <row r="790" spans="1:76" ht="16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</row>
    <row r="791" spans="1:76" ht="16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</row>
    <row r="792" spans="1:76" ht="16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</row>
    <row r="793" spans="1:76" ht="16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</row>
    <row r="794" spans="1:76" ht="16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</row>
    <row r="795" spans="1:76" ht="16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</row>
    <row r="796" spans="1:76" ht="16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</row>
    <row r="797" spans="1:76" ht="16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</row>
    <row r="798" spans="1:76" ht="16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</row>
    <row r="799" spans="1:76" ht="16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</row>
    <row r="800" spans="1:76" ht="16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</row>
    <row r="801" spans="1:76" ht="16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</row>
    <row r="802" spans="1:76" ht="16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</row>
    <row r="803" spans="1:76" ht="16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</row>
    <row r="804" spans="1:76" ht="16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</row>
    <row r="805" spans="1:76" ht="16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</row>
    <row r="806" spans="1:76" ht="16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</row>
    <row r="807" spans="1:76" ht="16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</row>
    <row r="808" spans="1:76" ht="16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</row>
    <row r="809" spans="1:76" ht="16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</row>
    <row r="810" spans="1:76" ht="16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</row>
    <row r="811" spans="1:76" ht="16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</row>
    <row r="812" spans="1:76" ht="16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</row>
    <row r="813" spans="1:76" ht="16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</row>
    <row r="814" spans="1:76" ht="16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</row>
    <row r="815" spans="1:76" ht="16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</row>
    <row r="816" spans="1:76" ht="16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</row>
    <row r="817" spans="1:76" ht="16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</row>
    <row r="818" spans="1:76" ht="16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</row>
    <row r="819" spans="1:76" ht="16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</row>
    <row r="820" spans="1:76" ht="16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</row>
    <row r="821" spans="1:76" ht="16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</row>
    <row r="822" spans="1:76" ht="16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</row>
    <row r="823" spans="1:76" ht="16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</row>
    <row r="824" spans="1:76" ht="16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</row>
    <row r="825" spans="1:76" ht="16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</row>
    <row r="826" spans="1:76" ht="16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</row>
    <row r="827" spans="1:76" ht="16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</row>
    <row r="828" spans="1:76" ht="16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</row>
    <row r="829" spans="1:76" ht="16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</row>
    <row r="830" spans="1:76" ht="16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</row>
    <row r="831" spans="1:76" ht="16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</row>
    <row r="832" spans="1:76" ht="16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</row>
    <row r="833" spans="1:76" ht="16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</row>
    <row r="834" spans="1:76" ht="16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</row>
    <row r="835" spans="1:76" ht="16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</row>
    <row r="836" spans="1:76" ht="16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</row>
    <row r="837" spans="1:76" ht="16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</row>
    <row r="838" spans="1:76" ht="16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</row>
    <row r="839" spans="1:76" ht="16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</row>
    <row r="840" spans="1:76" ht="16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</row>
    <row r="841" spans="1:76" ht="16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</row>
    <row r="842" spans="1:76" ht="16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</row>
    <row r="843" spans="1:76" ht="16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</row>
    <row r="844" spans="1:76" ht="16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</row>
    <row r="845" spans="1:76" ht="16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</row>
    <row r="846" spans="1:76" ht="16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</row>
    <row r="847" spans="1:76" ht="16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</row>
    <row r="848" spans="1:76" ht="16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</row>
    <row r="849" spans="1:76" ht="16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</row>
    <row r="850" spans="1:76" ht="16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</row>
    <row r="851" spans="1:76" ht="16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</row>
    <row r="852" spans="1:76" ht="16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</row>
    <row r="853" spans="1:76" ht="16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</row>
    <row r="854" spans="1:76" ht="16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</row>
    <row r="855" spans="1:76" ht="16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</row>
    <row r="856" spans="1:76" ht="16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</row>
    <row r="857" spans="1:76" ht="16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</row>
    <row r="858" spans="1:76" ht="16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</row>
    <row r="859" spans="1:76" ht="16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</row>
    <row r="860" spans="1:76" ht="16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</row>
    <row r="861" spans="1:76" ht="16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</row>
    <row r="862" spans="1:76" ht="16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</row>
    <row r="863" spans="1:76" ht="16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</row>
    <row r="864" spans="1:76" ht="16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</row>
    <row r="865" spans="1:76" ht="16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</row>
    <row r="866" spans="1:76" ht="16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</row>
    <row r="867" spans="1:76" ht="16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</row>
    <row r="868" spans="1:76" ht="16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</row>
    <row r="869" spans="1:76" ht="16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</row>
    <row r="870" spans="1:76" ht="16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</row>
    <row r="871" spans="1:76" ht="16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</row>
    <row r="872" spans="1:76" ht="16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</row>
    <row r="873" spans="1:76" ht="16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</row>
    <row r="874" spans="1:76" ht="16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</row>
    <row r="875" spans="1:76" ht="16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</row>
    <row r="876" spans="1:76" ht="16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</row>
    <row r="877" spans="1:76" ht="16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</row>
    <row r="878" spans="1:76" ht="16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</row>
    <row r="879" spans="1:76" ht="16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</row>
    <row r="880" spans="1:76" ht="16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</row>
    <row r="881" spans="1:76" ht="16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</row>
    <row r="882" spans="1:76" ht="16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</row>
    <row r="883" spans="1:76" ht="16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</row>
    <row r="884" spans="1:76" ht="16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</row>
    <row r="885" spans="1:76" ht="16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</row>
    <row r="886" spans="1:76" ht="16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</row>
    <row r="887" spans="1:76" ht="16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</row>
    <row r="888" spans="1:76" ht="16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</row>
    <row r="889" spans="1:76" ht="16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</row>
    <row r="890" spans="1:76" ht="16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</row>
    <row r="891" spans="1:76" ht="16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</row>
    <row r="892" spans="1:76" ht="16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</row>
    <row r="893" spans="1:76" ht="16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</row>
    <row r="894" spans="1:76" ht="16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</row>
    <row r="895" spans="1:76" ht="16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</row>
    <row r="896" spans="1:76" ht="16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</row>
    <row r="897" spans="1:76" ht="16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</row>
    <row r="898" spans="1:76" ht="16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</row>
    <row r="899" spans="1:76" ht="16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</row>
    <row r="900" spans="1:76" ht="16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</row>
    <row r="901" spans="1:76" ht="16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</row>
    <row r="902" spans="1:76" ht="16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</row>
    <row r="903" spans="1:76" ht="16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</row>
    <row r="904" spans="1:76" ht="16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</row>
    <row r="905" spans="1:76" ht="16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</row>
    <row r="906" spans="1:76" ht="16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</row>
    <row r="907" spans="1:76" ht="16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</row>
    <row r="908" spans="1:76" ht="16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</row>
    <row r="909" spans="1:76" ht="16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</row>
    <row r="910" spans="1:76" ht="16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</row>
    <row r="911" spans="1:76" ht="16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</row>
    <row r="912" spans="1:76" ht="16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</row>
    <row r="913" spans="1:76" ht="16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</row>
    <row r="914" spans="1:76" ht="16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</row>
    <row r="915" spans="1:76" ht="16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</row>
    <row r="916" spans="1:76" ht="16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</row>
    <row r="917" spans="1:76" ht="16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</row>
    <row r="918" spans="1:76" ht="16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</row>
    <row r="919" spans="1:76" ht="16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</row>
    <row r="920" spans="1:76" ht="16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</row>
    <row r="921" spans="1:76" ht="16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</row>
    <row r="922" spans="1:76" ht="16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</row>
    <row r="923" spans="1:76" ht="16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</row>
    <row r="924" spans="1:76" ht="16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</row>
    <row r="925" spans="1:76" ht="16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</row>
    <row r="926" spans="1:76" ht="16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</row>
    <row r="927" spans="1:76" ht="16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</row>
    <row r="928" spans="1:76" ht="16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</row>
    <row r="929" spans="1:76" ht="16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</row>
    <row r="930" spans="1:76" ht="16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</row>
    <row r="931" spans="1:76" ht="16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</row>
    <row r="932" spans="1:76" ht="16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</row>
    <row r="933" spans="1:76" ht="16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</row>
    <row r="934" spans="1:76" ht="16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</row>
    <row r="935" spans="1:76" ht="16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</row>
    <row r="936" spans="1:76" ht="16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</row>
    <row r="937" spans="1:76" ht="16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</row>
    <row r="938" spans="1:76" ht="16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</row>
    <row r="939" spans="1:76" ht="16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</row>
    <row r="940" spans="1:76" ht="16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</row>
    <row r="941" spans="1:76" ht="16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</row>
    <row r="942" spans="1:76" ht="16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</row>
    <row r="943" spans="1:76" ht="16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</row>
    <row r="944" spans="1:76" ht="16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</row>
    <row r="945" spans="1:76" ht="16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</row>
    <row r="946" spans="1:76" ht="16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</row>
    <row r="947" spans="1:76" ht="16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</row>
    <row r="948" spans="1:76" ht="16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</row>
    <row r="949" spans="1:76" ht="16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</row>
    <row r="950" spans="1:76" ht="16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</row>
    <row r="951" spans="1:76" ht="16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</row>
    <row r="952" spans="1:76" ht="16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</row>
    <row r="953" spans="1:76" ht="16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</row>
    <row r="954" spans="1:76" ht="16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</row>
    <row r="955" spans="1:76" ht="16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</row>
    <row r="956" spans="1:76" ht="16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</row>
    <row r="957" spans="1:76" ht="16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</row>
    <row r="958" spans="1:76" ht="16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</row>
    <row r="959" spans="1:76" ht="16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</row>
    <row r="960" spans="1:76" ht="16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</row>
    <row r="961" spans="1:76" ht="16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</row>
    <row r="962" spans="1:76" ht="16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</row>
    <row r="963" spans="1:76" ht="16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</row>
    <row r="964" spans="1:76" ht="16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</row>
    <row r="965" spans="1:76" ht="16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</row>
    <row r="966" spans="1:76" ht="16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</row>
    <row r="967" spans="1:76" ht="16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</row>
    <row r="968" spans="1:76" ht="16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</row>
    <row r="969" spans="1:76" ht="16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</row>
    <row r="970" spans="1:76" ht="16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</row>
    <row r="971" spans="1:76" ht="16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</row>
    <row r="972" spans="1:76" ht="16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</row>
    <row r="973" spans="1:76" ht="16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</row>
    <row r="974" spans="1:76" ht="16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</row>
    <row r="975" spans="1:76" ht="16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</row>
    <row r="976" spans="1:76" ht="16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</row>
    <row r="977" spans="1:76" ht="16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</row>
    <row r="978" spans="1:76" ht="16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</row>
    <row r="979" spans="1:76" ht="16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</row>
    <row r="980" spans="1:76" ht="16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</row>
    <row r="981" spans="1:76" ht="16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</row>
    <row r="982" spans="1:76" ht="16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</row>
    <row r="983" spans="1:76" ht="16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</row>
    <row r="984" spans="1:76" ht="16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</row>
    <row r="985" spans="1:76" ht="16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</row>
    <row r="986" spans="1:76" ht="16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</row>
  </sheetData>
  <sheetProtection algorithmName="SHA-512" hashValue="vo0pV7QeoFwXmMY2z/RuvHBnKvq7XO0Z06Mdg19J+gRQHVKgw476dMTg4TZo5mcz2AdA1EN4nC9M6UVRNKnTYw==" saltValue="pgsqdRfTMHPI6oJdXEbWdg==" spinCount="100000" sheet="1" objects="1" scenarios="1"/>
  <mergeCells count="263">
    <mergeCell ref="BE69:BE81"/>
    <mergeCell ref="BF69:BF81"/>
    <mergeCell ref="BG69:BG81"/>
    <mergeCell ref="BU69:BU81"/>
    <mergeCell ref="BX69:BX81"/>
    <mergeCell ref="BK69:BK81"/>
    <mergeCell ref="BL69:BL81"/>
    <mergeCell ref="BM69:BM81"/>
    <mergeCell ref="BN69:BN81"/>
    <mergeCell ref="BR69:BR81"/>
    <mergeCell ref="BS69:BS81"/>
    <mergeCell ref="BT69:BT81"/>
    <mergeCell ref="AP69:AP81"/>
    <mergeCell ref="AQ69:AQ81"/>
    <mergeCell ref="AR69:AR81"/>
    <mergeCell ref="AS69:AS81"/>
    <mergeCell ref="AW69:AW81"/>
    <mergeCell ref="AX69:AX81"/>
    <mergeCell ref="AY69:AY81"/>
    <mergeCell ref="AZ69:AZ81"/>
    <mergeCell ref="BD69:BD81"/>
    <mergeCell ref="X69:X81"/>
    <mergeCell ref="AB69:AB81"/>
    <mergeCell ref="AC69:AC81"/>
    <mergeCell ref="AD69:AD81"/>
    <mergeCell ref="AE69:AE81"/>
    <mergeCell ref="AI69:AI81"/>
    <mergeCell ref="AJ69:AJ81"/>
    <mergeCell ref="AK69:AK81"/>
    <mergeCell ref="AL69:AL81"/>
    <mergeCell ref="AY56:AY68"/>
    <mergeCell ref="AZ56:AZ68"/>
    <mergeCell ref="BD56:BD68"/>
    <mergeCell ref="BE56:BE68"/>
    <mergeCell ref="BS56:BS68"/>
    <mergeCell ref="BT56:BT68"/>
    <mergeCell ref="BU56:BU68"/>
    <mergeCell ref="BX56:BX68"/>
    <mergeCell ref="BF56:BF68"/>
    <mergeCell ref="BG56:BG68"/>
    <mergeCell ref="BK56:BK68"/>
    <mergeCell ref="BL56:BL68"/>
    <mergeCell ref="BM56:BM68"/>
    <mergeCell ref="BN56:BN68"/>
    <mergeCell ref="BR56:BR68"/>
    <mergeCell ref="AL17:AL29"/>
    <mergeCell ref="AP17:AP29"/>
    <mergeCell ref="AQ17:AQ29"/>
    <mergeCell ref="AR17:AR29"/>
    <mergeCell ref="AS17:AS29"/>
    <mergeCell ref="AW17:AW29"/>
    <mergeCell ref="AX17:AX29"/>
    <mergeCell ref="AI56:AI68"/>
    <mergeCell ref="AJ56:AJ68"/>
    <mergeCell ref="AK56:AK68"/>
    <mergeCell ref="AL56:AL68"/>
    <mergeCell ref="AP56:AP68"/>
    <mergeCell ref="AQ56:AQ68"/>
    <mergeCell ref="AR56:AR68"/>
    <mergeCell ref="AS56:AS68"/>
    <mergeCell ref="AW56:AW68"/>
    <mergeCell ref="AX56:AX68"/>
    <mergeCell ref="AC17:AC29"/>
    <mergeCell ref="AD17:AD29"/>
    <mergeCell ref="AE17:AE29"/>
    <mergeCell ref="AI17:AI29"/>
    <mergeCell ref="AJ17:AJ29"/>
    <mergeCell ref="AK17:AK29"/>
    <mergeCell ref="I30:I42"/>
    <mergeCell ref="J30:J42"/>
    <mergeCell ref="P30:P42"/>
    <mergeCell ref="Q30:Q42"/>
    <mergeCell ref="U30:U42"/>
    <mergeCell ref="V30:V42"/>
    <mergeCell ref="W30:W42"/>
    <mergeCell ref="N17:N29"/>
    <mergeCell ref="O17:O29"/>
    <mergeCell ref="P17:P29"/>
    <mergeCell ref="Q17:Q29"/>
    <mergeCell ref="U17:U29"/>
    <mergeCell ref="V17:V29"/>
    <mergeCell ref="W17:W29"/>
    <mergeCell ref="X17:X29"/>
    <mergeCell ref="AB17:AB29"/>
    <mergeCell ref="BR30:BR42"/>
    <mergeCell ref="BS30:BS42"/>
    <mergeCell ref="BT30:BT42"/>
    <mergeCell ref="BU30:BU42"/>
    <mergeCell ref="BX30:BX42"/>
    <mergeCell ref="AZ30:AZ42"/>
    <mergeCell ref="BD30:BD42"/>
    <mergeCell ref="BE30:BE42"/>
    <mergeCell ref="BF30:BF42"/>
    <mergeCell ref="BG30:BG42"/>
    <mergeCell ref="BK30:BK42"/>
    <mergeCell ref="BL30:BL42"/>
    <mergeCell ref="AP30:AP42"/>
    <mergeCell ref="AQ30:AQ42"/>
    <mergeCell ref="AR30:AR42"/>
    <mergeCell ref="AS30:AS42"/>
    <mergeCell ref="AW30:AW42"/>
    <mergeCell ref="AX30:AX42"/>
    <mergeCell ref="AY30:AY42"/>
    <mergeCell ref="BM30:BM42"/>
    <mergeCell ref="BN30:BN42"/>
    <mergeCell ref="BS43:BS55"/>
    <mergeCell ref="BT43:BT55"/>
    <mergeCell ref="BU43:BU55"/>
    <mergeCell ref="BX43:BX55"/>
    <mergeCell ref="AY43:AY55"/>
    <mergeCell ref="AZ43:AZ55"/>
    <mergeCell ref="BD43:BD55"/>
    <mergeCell ref="BE43:BE55"/>
    <mergeCell ref="BF43:BF55"/>
    <mergeCell ref="BG43:BG55"/>
    <mergeCell ref="BK43:BK55"/>
    <mergeCell ref="AQ43:AQ55"/>
    <mergeCell ref="AR43:AR55"/>
    <mergeCell ref="AS43:AS55"/>
    <mergeCell ref="AW43:AW55"/>
    <mergeCell ref="AX43:AX55"/>
    <mergeCell ref="BL43:BL55"/>
    <mergeCell ref="BM43:BM55"/>
    <mergeCell ref="BN43:BN55"/>
    <mergeCell ref="BR43:BR55"/>
    <mergeCell ref="AB43:AB55"/>
    <mergeCell ref="AC43:AC55"/>
    <mergeCell ref="AD43:AD55"/>
    <mergeCell ref="AE43:AE55"/>
    <mergeCell ref="AI43:AI55"/>
    <mergeCell ref="AJ43:AJ55"/>
    <mergeCell ref="AK43:AK55"/>
    <mergeCell ref="AL43:AL55"/>
    <mergeCell ref="AP43:AP55"/>
    <mergeCell ref="AK30:AK42"/>
    <mergeCell ref="AL30:AL42"/>
    <mergeCell ref="X30:X42"/>
    <mergeCell ref="AB30:AB42"/>
    <mergeCell ref="AC30:AC42"/>
    <mergeCell ref="AD30:AD42"/>
    <mergeCell ref="AE30:AE42"/>
    <mergeCell ref="AI30:AI42"/>
    <mergeCell ref="AJ30:AJ42"/>
    <mergeCell ref="BL17:BL29"/>
    <mergeCell ref="BM17:BM29"/>
    <mergeCell ref="BN17:BN29"/>
    <mergeCell ref="BR17:BR29"/>
    <mergeCell ref="BS17:BS29"/>
    <mergeCell ref="BT17:BT29"/>
    <mergeCell ref="BU17:BU29"/>
    <mergeCell ref="BX17:BX29"/>
    <mergeCell ref="AY17:AY29"/>
    <mergeCell ref="AZ17:AZ29"/>
    <mergeCell ref="BD17:BD29"/>
    <mergeCell ref="BE17:BE29"/>
    <mergeCell ref="BF17:BF29"/>
    <mergeCell ref="BG17:BG29"/>
    <mergeCell ref="BK17:BK29"/>
    <mergeCell ref="BS4:BS16"/>
    <mergeCell ref="BT4:BT16"/>
    <mergeCell ref="BU4:BU16"/>
    <mergeCell ref="BX4:BX16"/>
    <mergeCell ref="AZ4:AZ16"/>
    <mergeCell ref="BD4:BD16"/>
    <mergeCell ref="BE4:BE16"/>
    <mergeCell ref="BF4:BF16"/>
    <mergeCell ref="BG4:BG16"/>
    <mergeCell ref="BK4:BK16"/>
    <mergeCell ref="BL4:BL16"/>
    <mergeCell ref="AQ4:AQ16"/>
    <mergeCell ref="AR4:AR16"/>
    <mergeCell ref="AS4:AS16"/>
    <mergeCell ref="AW4:AW16"/>
    <mergeCell ref="AX4:AX16"/>
    <mergeCell ref="AY4:AY16"/>
    <mergeCell ref="BM4:BM16"/>
    <mergeCell ref="BN4:BN16"/>
    <mergeCell ref="BR4:BR16"/>
    <mergeCell ref="BO2:BU2"/>
    <mergeCell ref="BV2:BX2"/>
    <mergeCell ref="D2:J2"/>
    <mergeCell ref="K2:Q2"/>
    <mergeCell ref="R2:X2"/>
    <mergeCell ref="Y2:AE2"/>
    <mergeCell ref="AF2:AL2"/>
    <mergeCell ref="AM2:AS2"/>
    <mergeCell ref="AT2:AZ2"/>
    <mergeCell ref="N69:N81"/>
    <mergeCell ref="O69:O81"/>
    <mergeCell ref="P69:P81"/>
    <mergeCell ref="Q69:Q81"/>
    <mergeCell ref="U69:U81"/>
    <mergeCell ref="V69:V81"/>
    <mergeCell ref="W69:W81"/>
    <mergeCell ref="BA2:BG2"/>
    <mergeCell ref="BH2:BN2"/>
    <mergeCell ref="P4:P16"/>
    <mergeCell ref="Q4:Q16"/>
    <mergeCell ref="U4:U16"/>
    <mergeCell ref="V4:V16"/>
    <mergeCell ref="W4:W16"/>
    <mergeCell ref="X4:X16"/>
    <mergeCell ref="AB4:AB16"/>
    <mergeCell ref="AC4:AC16"/>
    <mergeCell ref="AD4:AD16"/>
    <mergeCell ref="AE4:AE16"/>
    <mergeCell ref="AI4:AI16"/>
    <mergeCell ref="AJ4:AJ16"/>
    <mergeCell ref="AK4:AK16"/>
    <mergeCell ref="AL4:AL16"/>
    <mergeCell ref="AP4:AP16"/>
    <mergeCell ref="O4:O16"/>
    <mergeCell ref="A17:A29"/>
    <mergeCell ref="J17:J29"/>
    <mergeCell ref="A30:A42"/>
    <mergeCell ref="V43:V55"/>
    <mergeCell ref="W43:W55"/>
    <mergeCell ref="X43:X55"/>
    <mergeCell ref="N30:N42"/>
    <mergeCell ref="O30:O42"/>
    <mergeCell ref="N43:N55"/>
    <mergeCell ref="O43:O55"/>
    <mergeCell ref="P43:P55"/>
    <mergeCell ref="Q43:Q55"/>
    <mergeCell ref="U43:U55"/>
    <mergeCell ref="A43:A55"/>
    <mergeCell ref="G43:G55"/>
    <mergeCell ref="H43:H55"/>
    <mergeCell ref="I43:I55"/>
    <mergeCell ref="J43:J55"/>
    <mergeCell ref="G4:G16"/>
    <mergeCell ref="G17:G29"/>
    <mergeCell ref="H17:H29"/>
    <mergeCell ref="I17:I29"/>
    <mergeCell ref="N4:N16"/>
    <mergeCell ref="H4:H16"/>
    <mergeCell ref="G30:G42"/>
    <mergeCell ref="H30:H42"/>
    <mergeCell ref="G69:G81"/>
    <mergeCell ref="H69:H81"/>
    <mergeCell ref="I69:I81"/>
    <mergeCell ref="J69:J81"/>
    <mergeCell ref="A4:A16"/>
    <mergeCell ref="I4:I16"/>
    <mergeCell ref="J4:J16"/>
    <mergeCell ref="A56:A68"/>
    <mergeCell ref="A69:A81"/>
    <mergeCell ref="G56:G68"/>
    <mergeCell ref="J56:J68"/>
    <mergeCell ref="V56:V68"/>
    <mergeCell ref="W56:W68"/>
    <mergeCell ref="X56:X68"/>
    <mergeCell ref="AB56:AB68"/>
    <mergeCell ref="AC56:AC68"/>
    <mergeCell ref="AD56:AD68"/>
    <mergeCell ref="AE56:AE68"/>
    <mergeCell ref="H56:H68"/>
    <mergeCell ref="I56:I68"/>
    <mergeCell ref="N56:N68"/>
    <mergeCell ref="O56:O68"/>
    <mergeCell ref="P56:P68"/>
    <mergeCell ref="Q56:Q68"/>
    <mergeCell ref="U56:U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</dc:creator>
  <cp:lastModifiedBy>Utente</cp:lastModifiedBy>
  <dcterms:created xsi:type="dcterms:W3CDTF">2020-08-05T07:18:13Z</dcterms:created>
  <dcterms:modified xsi:type="dcterms:W3CDTF">2020-08-05T07:18:13Z</dcterms:modified>
</cp:coreProperties>
</file>